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4340" yWindow="0" windowWidth="23980" windowHeight="20220" tabRatio="500" activeTab="4"/>
  </bookViews>
  <sheets>
    <sheet name="Total" sheetId="3" r:id="rId1"/>
    <sheet name="September" sheetId="4" r:id="rId2"/>
    <sheet name="October" sheetId="5" r:id="rId3"/>
    <sheet name="November" sheetId="6" r:id="rId4"/>
    <sheet name="December" sheetId="7" r:id="rId5"/>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4" i="7"/>
  <c r="H5"/>
  <c r="H6"/>
  <c r="H7"/>
  <c r="H8"/>
  <c r="H9"/>
  <c r="H10"/>
  <c r="H11"/>
  <c r="H12"/>
  <c r="H13"/>
  <c r="H14"/>
  <c r="H15"/>
  <c r="H16"/>
  <c r="H17"/>
  <c r="H18"/>
  <c r="H19"/>
  <c r="H20"/>
  <c r="H21"/>
  <c r="H22"/>
  <c r="H23"/>
  <c r="H24"/>
  <c r="H25"/>
  <c r="H26"/>
  <c r="H27"/>
  <c r="H28"/>
  <c r="H29"/>
  <c r="H30"/>
  <c r="H31"/>
  <c r="H32"/>
  <c r="H33"/>
  <c r="H34"/>
  <c r="G34"/>
  <c r="F4"/>
  <c r="F5"/>
  <c r="F6"/>
  <c r="F7"/>
  <c r="F8"/>
  <c r="F9"/>
  <c r="F10"/>
  <c r="F11"/>
  <c r="F12"/>
  <c r="F13"/>
  <c r="F14"/>
  <c r="F15"/>
  <c r="F16"/>
  <c r="F17"/>
  <c r="F18"/>
  <c r="F19"/>
  <c r="F20"/>
  <c r="F21"/>
  <c r="F22"/>
  <c r="F23"/>
  <c r="F24"/>
  <c r="F25"/>
  <c r="F26"/>
  <c r="F27"/>
  <c r="F28"/>
  <c r="F29"/>
  <c r="F30"/>
  <c r="F31"/>
  <c r="F32"/>
  <c r="F33"/>
  <c r="F34"/>
  <c r="E34"/>
  <c r="D34"/>
  <c r="C34"/>
  <c r="I33"/>
  <c r="I32"/>
  <c r="I31"/>
  <c r="I30"/>
  <c r="I29"/>
  <c r="I28"/>
  <c r="I27"/>
  <c r="I26"/>
  <c r="I25"/>
  <c r="I24"/>
  <c r="I23"/>
  <c r="I22"/>
  <c r="I21"/>
  <c r="I20"/>
  <c r="I19"/>
  <c r="I18"/>
  <c r="I17"/>
  <c r="I16"/>
  <c r="I15"/>
  <c r="I14"/>
  <c r="I13"/>
  <c r="I12"/>
  <c r="I11"/>
  <c r="I10"/>
  <c r="I9"/>
  <c r="I8"/>
  <c r="I7"/>
  <c r="I6"/>
  <c r="I5"/>
  <c r="I4"/>
  <c r="H4" i="6"/>
  <c r="H5"/>
  <c r="H6"/>
  <c r="H7"/>
  <c r="H8"/>
  <c r="H9"/>
  <c r="H10"/>
  <c r="H11"/>
  <c r="H12"/>
  <c r="H13"/>
  <c r="H14"/>
  <c r="H15"/>
  <c r="H16"/>
  <c r="H17"/>
  <c r="H18"/>
  <c r="H19"/>
  <c r="H20"/>
  <c r="H21"/>
  <c r="H22"/>
  <c r="H23"/>
  <c r="H24"/>
  <c r="H25"/>
  <c r="H26"/>
  <c r="H27"/>
  <c r="H28"/>
  <c r="H29"/>
  <c r="H30"/>
  <c r="H31"/>
  <c r="H32"/>
  <c r="H33"/>
  <c r="H34"/>
  <c r="G34"/>
  <c r="F4"/>
  <c r="F5"/>
  <c r="F6"/>
  <c r="F7"/>
  <c r="F8"/>
  <c r="F9"/>
  <c r="F10"/>
  <c r="F11"/>
  <c r="F12"/>
  <c r="F13"/>
  <c r="F14"/>
  <c r="F15"/>
  <c r="F16"/>
  <c r="F17"/>
  <c r="F18"/>
  <c r="F19"/>
  <c r="F20"/>
  <c r="F21"/>
  <c r="F22"/>
  <c r="F23"/>
  <c r="F24"/>
  <c r="F25"/>
  <c r="F26"/>
  <c r="F27"/>
  <c r="F28"/>
  <c r="F29"/>
  <c r="F30"/>
  <c r="F31"/>
  <c r="F32"/>
  <c r="F33"/>
  <c r="F34"/>
  <c r="E34"/>
  <c r="D34"/>
  <c r="C34"/>
  <c r="I33"/>
  <c r="I32"/>
  <c r="I31"/>
  <c r="I30"/>
  <c r="I29"/>
  <c r="I28"/>
  <c r="I27"/>
  <c r="I26"/>
  <c r="I25"/>
  <c r="I24"/>
  <c r="I23"/>
  <c r="I22"/>
  <c r="I21"/>
  <c r="I20"/>
  <c r="I19"/>
  <c r="I18"/>
  <c r="I17"/>
  <c r="I16"/>
  <c r="I15"/>
  <c r="I14"/>
  <c r="I13"/>
  <c r="I12"/>
  <c r="I11"/>
  <c r="I10"/>
  <c r="I9"/>
  <c r="I8"/>
  <c r="I7"/>
  <c r="I6"/>
  <c r="I5"/>
  <c r="I4"/>
  <c r="G34" i="5"/>
  <c r="C34"/>
  <c r="H34"/>
  <c r="F4"/>
  <c r="F5"/>
  <c r="F6"/>
  <c r="F7"/>
  <c r="F8"/>
  <c r="F9"/>
  <c r="F10"/>
  <c r="F11"/>
  <c r="F12"/>
  <c r="F13"/>
  <c r="F14"/>
  <c r="F15"/>
  <c r="F16"/>
  <c r="F17"/>
  <c r="F18"/>
  <c r="F19"/>
  <c r="F20"/>
  <c r="F21"/>
  <c r="F22"/>
  <c r="F23"/>
  <c r="F24"/>
  <c r="F25"/>
  <c r="F26"/>
  <c r="F27"/>
  <c r="F28"/>
  <c r="F29"/>
  <c r="F30"/>
  <c r="F31"/>
  <c r="F32"/>
  <c r="F33"/>
  <c r="F34"/>
  <c r="E34"/>
  <c r="D34"/>
  <c r="H33"/>
  <c r="I33"/>
  <c r="H32"/>
  <c r="I32"/>
  <c r="H31"/>
  <c r="I31"/>
  <c r="H30"/>
  <c r="I30"/>
  <c r="H29"/>
  <c r="I29"/>
  <c r="H28"/>
  <c r="I28"/>
  <c r="H27"/>
  <c r="I27"/>
  <c r="H26"/>
  <c r="I26"/>
  <c r="H25"/>
  <c r="I25"/>
  <c r="H24"/>
  <c r="I24"/>
  <c r="H23"/>
  <c r="I23"/>
  <c r="H22"/>
  <c r="I22"/>
  <c r="H21"/>
  <c r="I21"/>
  <c r="H20"/>
  <c r="I20"/>
  <c r="H19"/>
  <c r="I19"/>
  <c r="H18"/>
  <c r="I18"/>
  <c r="H17"/>
  <c r="I17"/>
  <c r="H16"/>
  <c r="I16"/>
  <c r="H15"/>
  <c r="I15"/>
  <c r="H14"/>
  <c r="I14"/>
  <c r="H13"/>
  <c r="I13"/>
  <c r="H12"/>
  <c r="I12"/>
  <c r="H11"/>
  <c r="I11"/>
  <c r="H10"/>
  <c r="I10"/>
  <c r="H9"/>
  <c r="I9"/>
  <c r="H8"/>
  <c r="I8"/>
  <c r="H7"/>
  <c r="I7"/>
  <c r="H6"/>
  <c r="I6"/>
  <c r="H5"/>
  <c r="I5"/>
  <c r="H4"/>
  <c r="I4"/>
  <c r="H4" i="4"/>
  <c r="H5"/>
  <c r="H6"/>
  <c r="H7"/>
  <c r="H8"/>
  <c r="H9"/>
  <c r="H10"/>
  <c r="H11"/>
  <c r="H12"/>
  <c r="H13"/>
  <c r="H14"/>
  <c r="H15"/>
  <c r="H16"/>
  <c r="H17"/>
  <c r="H18"/>
  <c r="H19"/>
  <c r="H20"/>
  <c r="H21"/>
  <c r="H22"/>
  <c r="H23"/>
  <c r="H24"/>
  <c r="H25"/>
  <c r="H26"/>
  <c r="H27"/>
  <c r="H28"/>
  <c r="H29"/>
  <c r="H30"/>
  <c r="H31"/>
  <c r="H32"/>
  <c r="H33"/>
  <c r="H34"/>
  <c r="G34"/>
  <c r="F4"/>
  <c r="F5"/>
  <c r="F6"/>
  <c r="F7"/>
  <c r="F8"/>
  <c r="F9"/>
  <c r="F10"/>
  <c r="F11"/>
  <c r="F12"/>
  <c r="F13"/>
  <c r="F14"/>
  <c r="F15"/>
  <c r="F16"/>
  <c r="F17"/>
  <c r="F18"/>
  <c r="F19"/>
  <c r="F20"/>
  <c r="F21"/>
  <c r="F22"/>
  <c r="F23"/>
  <c r="F24"/>
  <c r="F25"/>
  <c r="F26"/>
  <c r="F27"/>
  <c r="F28"/>
  <c r="F29"/>
  <c r="F30"/>
  <c r="F31"/>
  <c r="F32"/>
  <c r="F33"/>
  <c r="F34"/>
  <c r="E34"/>
  <c r="D34"/>
  <c r="C34"/>
  <c r="I33"/>
  <c r="I32"/>
  <c r="I31"/>
  <c r="I30"/>
  <c r="I29"/>
  <c r="I28"/>
  <c r="I27"/>
  <c r="I26"/>
  <c r="I25"/>
  <c r="I24"/>
  <c r="I23"/>
  <c r="I22"/>
  <c r="I21"/>
  <c r="I20"/>
  <c r="I19"/>
  <c r="I18"/>
  <c r="I17"/>
  <c r="I16"/>
  <c r="I15"/>
  <c r="I14"/>
  <c r="I13"/>
  <c r="I12"/>
  <c r="I11"/>
  <c r="I10"/>
  <c r="I9"/>
  <c r="I8"/>
  <c r="I7"/>
  <c r="I6"/>
  <c r="I5"/>
  <c r="I4"/>
  <c r="G5" i="3"/>
  <c r="G6"/>
  <c r="G7"/>
  <c r="G8"/>
  <c r="G9"/>
  <c r="G10"/>
  <c r="G11"/>
  <c r="G12"/>
  <c r="G13"/>
  <c r="G14"/>
  <c r="G15"/>
  <c r="G16"/>
  <c r="G17"/>
  <c r="G18"/>
  <c r="G19"/>
  <c r="G20"/>
  <c r="G21"/>
  <c r="G22"/>
  <c r="G23"/>
  <c r="G24"/>
  <c r="G25"/>
  <c r="G26"/>
  <c r="G27"/>
  <c r="G28"/>
  <c r="G29"/>
  <c r="G30"/>
  <c r="G31"/>
  <c r="G32"/>
  <c r="G33"/>
  <c r="G4"/>
  <c r="D4"/>
  <c r="E4"/>
  <c r="D5"/>
  <c r="E5"/>
  <c r="D6"/>
  <c r="E6"/>
  <c r="D7"/>
  <c r="E7"/>
  <c r="D8"/>
  <c r="E8"/>
  <c r="D9"/>
  <c r="E9"/>
  <c r="D10"/>
  <c r="E10"/>
  <c r="D11"/>
  <c r="E11"/>
  <c r="D12"/>
  <c r="E12"/>
  <c r="D13"/>
  <c r="E13"/>
  <c r="D14"/>
  <c r="E14"/>
  <c r="D15"/>
  <c r="E15"/>
  <c r="D16"/>
  <c r="E16"/>
  <c r="D17"/>
  <c r="E17"/>
  <c r="D18"/>
  <c r="E18"/>
  <c r="D19"/>
  <c r="E19"/>
  <c r="D20"/>
  <c r="E20"/>
  <c r="D21"/>
  <c r="E21"/>
  <c r="D22"/>
  <c r="E22"/>
  <c r="D23"/>
  <c r="E23"/>
  <c r="D24"/>
  <c r="E24"/>
  <c r="D25"/>
  <c r="E25"/>
  <c r="D26"/>
  <c r="E26"/>
  <c r="D27"/>
  <c r="E27"/>
  <c r="D28"/>
  <c r="E28"/>
  <c r="D29"/>
  <c r="E29"/>
  <c r="D30"/>
  <c r="E30"/>
  <c r="D31"/>
  <c r="E31"/>
  <c r="D32"/>
  <c r="E32"/>
  <c r="D33"/>
  <c r="E33"/>
  <c r="C5"/>
  <c r="C6"/>
  <c r="C7"/>
  <c r="C8"/>
  <c r="C9"/>
  <c r="C10"/>
  <c r="C11"/>
  <c r="C12"/>
  <c r="C13"/>
  <c r="C14"/>
  <c r="C15"/>
  <c r="C16"/>
  <c r="C17"/>
  <c r="C18"/>
  <c r="C19"/>
  <c r="C20"/>
  <c r="C21"/>
  <c r="C22"/>
  <c r="C23"/>
  <c r="C24"/>
  <c r="C25"/>
  <c r="C26"/>
  <c r="C27"/>
  <c r="C28"/>
  <c r="C29"/>
  <c r="C30"/>
  <c r="C31"/>
  <c r="C32"/>
  <c r="C33"/>
  <c r="C4"/>
  <c r="H5"/>
  <c r="H6"/>
  <c r="H7"/>
  <c r="H8"/>
  <c r="H9"/>
  <c r="H10"/>
  <c r="H11"/>
  <c r="H12"/>
  <c r="H13"/>
  <c r="H14"/>
  <c r="H15"/>
  <c r="H16"/>
  <c r="H17"/>
  <c r="H18"/>
  <c r="H19"/>
  <c r="H20"/>
  <c r="H21"/>
  <c r="H22"/>
  <c r="H23"/>
  <c r="H24"/>
  <c r="H25"/>
  <c r="H26"/>
  <c r="H27"/>
  <c r="H28"/>
  <c r="H29"/>
  <c r="H30"/>
  <c r="H31"/>
  <c r="H32"/>
  <c r="H33"/>
  <c r="H4"/>
  <c r="F5"/>
  <c r="F6"/>
  <c r="F7"/>
  <c r="F8"/>
  <c r="F9"/>
  <c r="F10"/>
  <c r="F11"/>
  <c r="F12"/>
  <c r="F13"/>
  <c r="F14"/>
  <c r="F15"/>
  <c r="F16"/>
  <c r="F17"/>
  <c r="F18"/>
  <c r="F19"/>
  <c r="F20"/>
  <c r="F21"/>
  <c r="F22"/>
  <c r="F23"/>
  <c r="F24"/>
  <c r="F25"/>
  <c r="F26"/>
  <c r="F27"/>
  <c r="F28"/>
  <c r="F29"/>
  <c r="F30"/>
  <c r="F31"/>
  <c r="F32"/>
  <c r="F33"/>
  <c r="F4"/>
  <c r="D34"/>
  <c r="C34"/>
  <c r="H34"/>
  <c r="G34"/>
  <c r="F34"/>
  <c r="E34"/>
</calcChain>
</file>

<file path=xl/sharedStrings.xml><?xml version="1.0" encoding="utf-8"?>
<sst xmlns="http://schemas.openxmlformats.org/spreadsheetml/2006/main" count="214" uniqueCount="55">
  <si>
    <t>AskAway Statistics for AskAway September 17 - December 7, 2012  (80 days of actual service)  Average calls per day=116.1</t>
    <phoneticPr fontId="10" type="noConversion"/>
  </si>
  <si>
    <t>AskAway Statistics for AskAway September 17 - 30, 2012 (14 days of actual service)  Average calls per day= 109.9</t>
    <phoneticPr fontId="11" type="noConversion"/>
  </si>
  <si>
    <t>AskAway Statistics for AskAway October 1 - 31, 2012 (30 days of actual service)  Average calls per day= 113.5</t>
    <phoneticPr fontId="11" type="noConversion"/>
  </si>
  <si>
    <t>AskAway Statistics for AskAway November 1 - 30, 2012 (29 days of actual service)  Average calls per day= 130.7</t>
    <phoneticPr fontId="11" type="noConversion"/>
  </si>
  <si>
    <t>AskAway Statistics for AskAwayDecember 1 - 7, 2012 (7 days of actual service)  Average calls per day= 79.3</t>
    <phoneticPr fontId="11" type="noConversion"/>
  </si>
  <si>
    <t>Columbia Bible College</t>
  </si>
  <si>
    <t>Simon Fraser University</t>
  </si>
  <si>
    <r>
      <t>Note: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t>
    </r>
    <r>
      <rPr>
        <b/>
        <sz val="9"/>
        <color indexed="10"/>
        <rFont val="Trebuchet MS"/>
      </rPr>
      <t xml:space="preserve"> </t>
    </r>
  </si>
  <si>
    <t>Alexander College *</t>
    <phoneticPr fontId="1" type="noConversion"/>
  </si>
  <si>
    <t>Simon Fraser University</t>
    <phoneticPr fontId="1" type="noConversion"/>
  </si>
  <si>
    <r>
      <t>Note: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t>
    </r>
    <r>
      <rPr>
        <b/>
        <sz val="9"/>
        <color indexed="10"/>
        <rFont val="Trebuchet MS"/>
      </rPr>
      <t xml:space="preserve"> .</t>
    </r>
    <r>
      <rPr>
        <b/>
        <sz val="9"/>
        <rFont val="Trebuchet MS"/>
        <family val="2"/>
      </rPr>
      <t xml:space="preserve">
        </t>
    </r>
  </si>
  <si>
    <r>
      <t>Note: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t>
    </r>
    <r>
      <rPr>
        <b/>
        <sz val="9"/>
        <rFont val="Trebuchet MS"/>
        <family val="2"/>
      </rPr>
      <t xml:space="preserve">
        </t>
    </r>
  </si>
  <si>
    <t>Total</t>
  </si>
  <si>
    <t>Totals</t>
  </si>
  <si>
    <t>Institution Name</t>
  </si>
  <si>
    <t>Hours/ Week</t>
  </si>
  <si>
    <t>Sessions with Our Learners</t>
  </si>
  <si>
    <t>Sessions with Other Institutions' Learners</t>
  </si>
  <si>
    <t>Total Sessions Handled per Institution</t>
  </si>
  <si>
    <t>Sessions/ Hour</t>
  </si>
  <si>
    <t>Handled by Us</t>
  </si>
  <si>
    <t>Handled by Others</t>
  </si>
  <si>
    <t>via Qwidget</t>
  </si>
  <si>
    <t>Alexander College *</t>
    <phoneticPr fontId="2" type="noConversion"/>
  </si>
  <si>
    <t>British Columbia Institute of Technology</t>
  </si>
  <si>
    <t>Camosun College</t>
  </si>
  <si>
    <t>Capilano University</t>
  </si>
  <si>
    <t>College of the Rockies</t>
  </si>
  <si>
    <t>Columbia Bible College</t>
    <phoneticPr fontId="0" type="noConversion"/>
  </si>
  <si>
    <t>Northern Lights College</t>
  </si>
  <si>
    <t>Okanagan College</t>
  </si>
  <si>
    <t>Quest University Canada</t>
  </si>
  <si>
    <t>Selkirk College</t>
  </si>
  <si>
    <t>Simon Fraser University</t>
    <phoneticPr fontId="2" type="noConversion"/>
  </si>
  <si>
    <t>Thompson Rivers University</t>
  </si>
  <si>
    <t>University of Northern British Columbia</t>
  </si>
  <si>
    <t>Vancouver Community College</t>
  </si>
  <si>
    <t>Vancouver Island University</t>
  </si>
  <si>
    <t>Yukon College</t>
  </si>
  <si>
    <t>Auxiliary Librarians</t>
  </si>
  <si>
    <t>University Canada West</t>
  </si>
  <si>
    <t>Emily Carr University of Art + Design</t>
  </si>
  <si>
    <r>
      <t>Note:</t>
    </r>
    <r>
      <rPr>
        <b/>
        <sz val="9"/>
        <rFont val="Trebuchet MS"/>
        <family val="2"/>
      </rPr>
      <t xml:space="preserv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        
        </t>
    </r>
  </si>
  <si>
    <t>University of British Columbia*</t>
  </si>
  <si>
    <t>University of Victoria*</t>
  </si>
  <si>
    <t xml:space="preserve">Justice Institute of British Columbia </t>
  </si>
  <si>
    <t>Kwantlen Polytechnic University*</t>
  </si>
  <si>
    <t>Douglas College*</t>
  </si>
  <si>
    <t xml:space="preserve">Langara College* </t>
  </si>
  <si>
    <t>University of the Fraser Valley*</t>
  </si>
  <si>
    <t>College of New Caledonia*</t>
  </si>
  <si>
    <t>Trinity Western University*</t>
  </si>
  <si>
    <t>North Island College *</t>
  </si>
  <si>
    <t>Northwest Community College*</t>
  </si>
  <si>
    <t>Alexander College *</t>
  </si>
</sst>
</file>

<file path=xl/styles.xml><?xml version="1.0" encoding="utf-8"?>
<styleSheet xmlns="http://schemas.openxmlformats.org/spreadsheetml/2006/main">
  <fonts count="18">
    <font>
      <sz val="12"/>
      <color theme="1"/>
      <name val="Calibri"/>
      <family val="2"/>
      <scheme val="minor"/>
    </font>
    <font>
      <sz val="12"/>
      <color indexed="8"/>
      <name val="Calibri"/>
      <family val="2"/>
    </font>
    <font>
      <b/>
      <sz val="18"/>
      <color indexed="56"/>
      <name val="Cambria"/>
      <family val="2"/>
    </font>
    <font>
      <b/>
      <sz val="11"/>
      <name val="Trebuchet MS"/>
    </font>
    <font>
      <b/>
      <sz val="9"/>
      <name val="Trebuchet MS"/>
      <family val="2"/>
    </font>
    <font>
      <b/>
      <sz val="10"/>
      <name val="Trebuchet MS"/>
      <family val="2"/>
    </font>
    <font>
      <sz val="9"/>
      <color indexed="8"/>
      <name val="Trebuchet MS"/>
    </font>
    <font>
      <sz val="10"/>
      <name val="Trebuchet MS"/>
    </font>
    <font>
      <i/>
      <sz val="10"/>
      <color indexed="55"/>
      <name val="Verdana"/>
    </font>
    <font>
      <sz val="9"/>
      <name val="Trebuchet MS"/>
    </font>
    <font>
      <sz val="8"/>
      <name val="Calibri"/>
      <family val="2"/>
    </font>
    <font>
      <sz val="8"/>
      <name val="Calibri"/>
      <family val="2"/>
    </font>
    <font>
      <b/>
      <sz val="9"/>
      <color indexed="10"/>
      <name val="Trebuchet MS"/>
    </font>
    <font>
      <sz val="8"/>
      <color indexed="8"/>
      <name val="Verdana"/>
    </font>
    <font>
      <sz val="9"/>
      <color indexed="8"/>
      <name val="Trebuchet MS"/>
    </font>
    <font>
      <sz val="10"/>
      <color indexed="8"/>
      <name val="Trebuchet MS"/>
    </font>
    <font>
      <sz val="10"/>
      <color indexed="8"/>
      <name val="Trebuchet MS"/>
    </font>
    <font>
      <sz val="12"/>
      <color rgb="FF000000"/>
      <name val="Calibri"/>
      <family val="2"/>
      <scheme val="minor"/>
    </font>
  </fonts>
  <fills count="2">
    <fill>
      <patternFill patternType="none"/>
    </fill>
    <fill>
      <patternFill patternType="gray125"/>
    </fill>
  </fills>
  <borders count="20">
    <border>
      <left/>
      <right/>
      <top/>
      <bottom/>
      <diagonal/>
    </border>
    <border>
      <left style="thin">
        <color indexed="23"/>
      </left>
      <right style="thin">
        <color indexed="23"/>
      </right>
      <top style="thin">
        <color indexed="23"/>
      </top>
      <bottom style="thin">
        <color indexed="23"/>
      </bottom>
      <diagonal/>
    </border>
    <border>
      <left style="thin">
        <color auto="1"/>
      </left>
      <right/>
      <top style="thin">
        <color auto="1"/>
      </top>
      <bottom style="thin">
        <color auto="1"/>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right/>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top style="thin">
        <color auto="1"/>
      </top>
      <bottom/>
      <diagonal/>
    </border>
    <border>
      <left/>
      <right style="thin">
        <color rgb="FF808080"/>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s>
  <cellStyleXfs count="1">
    <xf numFmtId="0" fontId="0" fillId="0" borderId="0"/>
  </cellStyleXfs>
  <cellXfs count="56">
    <xf numFmtId="0" fontId="0" fillId="0" borderId="0" xfId="0"/>
    <xf numFmtId="0" fontId="13" fillId="0" borderId="0" xfId="0" applyFont="1"/>
    <xf numFmtId="0" fontId="7" fillId="0" borderId="0" xfId="0" applyFont="1" applyAlignment="1">
      <alignment wrapText="1"/>
    </xf>
    <xf numFmtId="0" fontId="6" fillId="0" borderId="2" xfId="0" applyFont="1" applyBorder="1" applyAlignment="1">
      <alignment horizontal="right" vertical="center" wrapText="1"/>
    </xf>
    <xf numFmtId="0" fontId="9" fillId="0" borderId="2" xfId="0" applyFont="1" applyBorder="1" applyAlignment="1">
      <alignment horizontal="right" vertical="center" wrapText="1"/>
    </xf>
    <xf numFmtId="0" fontId="9" fillId="0" borderId="2" xfId="0" applyFont="1" applyBorder="1" applyAlignment="1">
      <alignment horizontal="righ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1" xfId="0" applyFont="1" applyBorder="1" applyAlignment="1">
      <alignment horizontal="center" vertical="center" wrapText="1"/>
    </xf>
    <xf numFmtId="0" fontId="14" fillId="0" borderId="10" xfId="0" applyFont="1" applyBorder="1" applyAlignment="1">
      <alignment horizontal="right" vertical="center" wrapText="1"/>
    </xf>
    <xf numFmtId="0" fontId="7" fillId="0" borderId="12" xfId="0" applyFont="1" applyBorder="1" applyAlignment="1">
      <alignment horizontal="center" vertical="center" wrapText="1"/>
    </xf>
    <xf numFmtId="0" fontId="9" fillId="0" borderId="10" xfId="0" applyFont="1" applyBorder="1" applyAlignment="1">
      <alignment horizontal="right" vertical="center" wrapText="1"/>
    </xf>
    <xf numFmtId="0" fontId="9" fillId="0" borderId="13" xfId="0" applyFont="1" applyBorder="1" applyAlignment="1">
      <alignment horizontal="right" vertical="center"/>
    </xf>
    <xf numFmtId="0" fontId="5" fillId="0" borderId="17" xfId="0" applyFont="1" applyBorder="1" applyAlignment="1">
      <alignment horizontal="center" vertical="center" wrapText="1"/>
    </xf>
    <xf numFmtId="0" fontId="6" fillId="0" borderId="16" xfId="0" applyFont="1" applyBorder="1" applyAlignment="1">
      <alignment horizontal="right" vertical="center" wrapText="1"/>
    </xf>
    <xf numFmtId="0" fontId="7" fillId="0" borderId="16" xfId="0" applyFont="1" applyBorder="1" applyAlignment="1">
      <alignment horizontal="center" vertical="center" wrapText="1"/>
    </xf>
    <xf numFmtId="0" fontId="9" fillId="0" borderId="16" xfId="0" applyFont="1" applyBorder="1" applyAlignment="1">
      <alignment horizontal="right" vertical="center" wrapText="1"/>
    </xf>
    <xf numFmtId="0" fontId="9" fillId="0" borderId="17" xfId="0" applyFont="1" applyBorder="1" applyAlignment="1">
      <alignment horizontal="right" vertical="center"/>
    </xf>
    <xf numFmtId="0" fontId="7" fillId="0" borderId="16" xfId="0" applyFont="1" applyBorder="1" applyAlignment="1">
      <alignment horizontal="center" vertical="center"/>
    </xf>
    <xf numFmtId="0" fontId="5" fillId="0" borderId="16"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2" fontId="7"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2" xfId="0" applyFont="1" applyBorder="1" applyAlignment="1">
      <alignment horizontal="center" vertical="center"/>
    </xf>
    <xf numFmtId="2" fontId="7" fillId="0" borderId="12" xfId="0" applyNumberFormat="1" applyFont="1" applyBorder="1" applyAlignment="1">
      <alignment horizontal="center" vertical="center"/>
    </xf>
    <xf numFmtId="0" fontId="16" fillId="0" borderId="16" xfId="0" applyFont="1" applyBorder="1" applyAlignment="1">
      <alignment horizontal="center" vertical="center"/>
    </xf>
    <xf numFmtId="0" fontId="16" fillId="0" borderId="16" xfId="0" applyFont="1" applyFill="1" applyBorder="1" applyAlignment="1">
      <alignment horizontal="center" vertical="center"/>
    </xf>
    <xf numFmtId="2" fontId="7" fillId="0" borderId="16" xfId="0" applyNumberFormat="1" applyFont="1" applyBorder="1" applyAlignment="1">
      <alignment horizontal="center" vertical="center"/>
    </xf>
    <xf numFmtId="0" fontId="16" fillId="0" borderId="16" xfId="0" applyFont="1" applyFill="1" applyBorder="1" applyAlignment="1">
      <alignment horizontal="center" vertical="center" wrapText="1"/>
    </xf>
    <xf numFmtId="0" fontId="15" fillId="0" borderId="16" xfId="0" applyFont="1" applyBorder="1" applyAlignment="1">
      <alignment horizontal="center" vertical="center"/>
    </xf>
    <xf numFmtId="0" fontId="16" fillId="0" borderId="16" xfId="0" applyFont="1" applyBorder="1" applyAlignment="1">
      <alignment horizontal="center" vertical="center" wrapText="1"/>
    </xf>
    <xf numFmtId="0" fontId="4" fillId="0" borderId="0" xfId="0" applyFont="1" applyBorder="1" applyAlignment="1">
      <alignment horizontal="left" vertical="top" wrapText="1"/>
    </xf>
    <xf numFmtId="0" fontId="0" fillId="0" borderId="0" xfId="0" applyAlignment="1">
      <alignment wrapText="1"/>
    </xf>
    <xf numFmtId="0" fontId="3" fillId="0" borderId="0" xfId="0" applyFont="1" applyBorder="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3" fillId="0" borderId="5" xfId="0" applyFont="1" applyBorder="1"/>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16" xfId="0" applyFont="1" applyBorder="1" applyAlignment="1">
      <alignment horizontal="center" vertical="center"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37"/>
  <sheetViews>
    <sheetView view="pageLayout" workbookViewId="0">
      <selection activeCell="C7" sqref="C7"/>
    </sheetView>
  </sheetViews>
  <sheetFormatPr baseColWidth="10" defaultRowHeight="15"/>
  <cols>
    <col min="1" max="1" width="28" customWidth="1"/>
    <col min="4" max="4" width="14.5" customWidth="1"/>
    <col min="7" max="7" width="16.5" customWidth="1"/>
    <col min="8" max="8" width="15.1640625" customWidth="1"/>
  </cols>
  <sheetData>
    <row r="1" spans="1:8">
      <c r="A1" s="39" t="s">
        <v>0</v>
      </c>
      <c r="B1" s="39"/>
      <c r="C1" s="39"/>
      <c r="D1" s="39"/>
      <c r="E1" s="39"/>
      <c r="F1" s="39"/>
      <c r="G1" s="39"/>
      <c r="H1" s="39"/>
    </row>
    <row r="2" spans="1:8" ht="15" customHeight="1">
      <c r="A2" s="40" t="s">
        <v>14</v>
      </c>
      <c r="B2" s="42" t="s">
        <v>15</v>
      </c>
      <c r="C2" s="42" t="s">
        <v>16</v>
      </c>
      <c r="D2" s="42"/>
      <c r="E2" s="42"/>
      <c r="F2" s="42"/>
      <c r="G2" s="42" t="s">
        <v>17</v>
      </c>
      <c r="H2" s="42" t="s">
        <v>18</v>
      </c>
    </row>
    <row r="3" spans="1:8" ht="24">
      <c r="A3" s="41"/>
      <c r="B3" s="42"/>
      <c r="C3" s="6" t="s">
        <v>20</v>
      </c>
      <c r="D3" s="6" t="s">
        <v>21</v>
      </c>
      <c r="E3" s="6" t="s">
        <v>22</v>
      </c>
      <c r="F3" s="6" t="s">
        <v>12</v>
      </c>
      <c r="G3" s="42"/>
      <c r="H3" s="42"/>
    </row>
    <row r="4" spans="1:8">
      <c r="A4" s="3" t="s">
        <v>23</v>
      </c>
      <c r="B4" s="7">
        <v>4</v>
      </c>
      <c r="C4" s="21">
        <f>SUM(September!C4+October!C4+November!C4+December!C4)</f>
        <v>3</v>
      </c>
      <c r="D4" s="21">
        <f>SUM(September!D4+October!D4+November!D4+December!D4)</f>
        <v>33</v>
      </c>
      <c r="E4" s="21">
        <f>SUM(September!E4+October!E4+November!E4+December!E4)</f>
        <v>33</v>
      </c>
      <c r="F4" s="7">
        <f>SUM(C4:D4)</f>
        <v>36</v>
      </c>
      <c r="G4" s="22">
        <f>SUM(September!G4+October!G4+November!G4+December!G4)</f>
        <v>113</v>
      </c>
      <c r="H4" s="7">
        <f>SUM(G4+C4)</f>
        <v>116</v>
      </c>
    </row>
    <row r="5" spans="1:8" ht="22">
      <c r="A5" s="4" t="s">
        <v>24</v>
      </c>
      <c r="B5" s="7">
        <v>7</v>
      </c>
      <c r="C5" s="21">
        <f>SUM(September!C5+October!C5+November!C5+December!C5)</f>
        <v>7</v>
      </c>
      <c r="D5" s="21">
        <f>SUM(September!D5+October!D5+November!D5+December!D5)</f>
        <v>142</v>
      </c>
      <c r="E5" s="21">
        <f>SUM(September!E5+October!E5+November!E5+December!E5)</f>
        <v>127</v>
      </c>
      <c r="F5" s="7">
        <f t="shared" ref="F5:F33" si="0">SUM(C5:D5)</f>
        <v>149</v>
      </c>
      <c r="G5" s="22">
        <f>SUM(September!G5+October!G5+November!G5+December!G5)</f>
        <v>211</v>
      </c>
      <c r="H5" s="7">
        <f t="shared" ref="H5:H33" si="1">SUM(G5+C5)</f>
        <v>218</v>
      </c>
    </row>
    <row r="6" spans="1:8">
      <c r="A6" s="4" t="s">
        <v>25</v>
      </c>
      <c r="B6" s="7">
        <v>5</v>
      </c>
      <c r="C6" s="21">
        <f>SUM(September!C6+October!C6+November!C6+December!C6)</f>
        <v>28</v>
      </c>
      <c r="D6" s="21">
        <f>SUM(September!D6+October!D6+November!D6+December!D6)</f>
        <v>527</v>
      </c>
      <c r="E6" s="21">
        <f>SUM(September!E6+October!E6+November!E6+December!E6)</f>
        <v>535</v>
      </c>
      <c r="F6" s="7">
        <f t="shared" si="0"/>
        <v>555</v>
      </c>
      <c r="G6" s="22">
        <f>SUM(September!G6+October!G6+November!G6+December!G6)</f>
        <v>182</v>
      </c>
      <c r="H6" s="7">
        <f t="shared" si="1"/>
        <v>210</v>
      </c>
    </row>
    <row r="7" spans="1:8">
      <c r="A7" s="4" t="s">
        <v>26</v>
      </c>
      <c r="B7" s="7">
        <v>5</v>
      </c>
      <c r="C7" s="21">
        <f>SUM(September!C7+October!C7+November!C7+December!C7)</f>
        <v>10</v>
      </c>
      <c r="D7" s="21">
        <f>SUM(September!D7+October!D7+November!D7+December!D7)</f>
        <v>329</v>
      </c>
      <c r="E7" s="21">
        <f>SUM(September!E7+October!E7+November!E7+December!E7)</f>
        <v>233</v>
      </c>
      <c r="F7" s="7">
        <f t="shared" si="0"/>
        <v>339</v>
      </c>
      <c r="G7" s="22">
        <f>SUM(September!G7+October!G7+November!G7+December!G7)</f>
        <v>127</v>
      </c>
      <c r="H7" s="7">
        <f t="shared" si="1"/>
        <v>137</v>
      </c>
    </row>
    <row r="8" spans="1:8">
      <c r="A8" s="4" t="s">
        <v>50</v>
      </c>
      <c r="B8" s="7">
        <v>6</v>
      </c>
      <c r="C8" s="21">
        <f>SUM(September!C8+October!C8+November!C8+December!C8)</f>
        <v>2</v>
      </c>
      <c r="D8" s="21">
        <f>SUM(September!D8+October!D8+November!D8+December!D8)</f>
        <v>16</v>
      </c>
      <c r="E8" s="21">
        <f>SUM(September!E8+October!E8+November!E8+December!E8)</f>
        <v>0</v>
      </c>
      <c r="F8" s="7">
        <f t="shared" si="0"/>
        <v>18</v>
      </c>
      <c r="G8" s="22">
        <f>SUM(September!G8+October!G8+November!G8+December!G8)</f>
        <v>185</v>
      </c>
      <c r="H8" s="7">
        <f t="shared" si="1"/>
        <v>187</v>
      </c>
    </row>
    <row r="9" spans="1:8">
      <c r="A9" s="4" t="s">
        <v>27</v>
      </c>
      <c r="B9" s="7">
        <v>3</v>
      </c>
      <c r="C9" s="21">
        <f>SUM(September!C9+October!C9+November!C9+December!C9)</f>
        <v>4</v>
      </c>
      <c r="D9" s="21">
        <f>SUM(September!D9+October!D9+November!D9+December!D9)</f>
        <v>61</v>
      </c>
      <c r="E9" s="21">
        <f>SUM(September!E9+October!E9+November!E9+December!E9)</f>
        <v>60</v>
      </c>
      <c r="F9" s="7">
        <f t="shared" si="0"/>
        <v>65</v>
      </c>
      <c r="G9" s="22">
        <f>SUM(September!G9+October!G9+November!G9+December!G9)</f>
        <v>94</v>
      </c>
      <c r="H9" s="7">
        <f t="shared" si="1"/>
        <v>98</v>
      </c>
    </row>
    <row r="10" spans="1:8">
      <c r="A10" s="4" t="s">
        <v>28</v>
      </c>
      <c r="B10" s="7">
        <v>3</v>
      </c>
      <c r="C10" s="21">
        <f>SUM(September!C10+October!C10+November!C10+December!C10)</f>
        <v>0</v>
      </c>
      <c r="D10" s="21">
        <f>SUM(September!D10+October!D10+November!D10+December!D10)</f>
        <v>5</v>
      </c>
      <c r="E10" s="21">
        <f>SUM(September!E10+October!E10+November!E10+December!E10)</f>
        <v>5</v>
      </c>
      <c r="F10" s="7">
        <f t="shared" si="0"/>
        <v>5</v>
      </c>
      <c r="G10" s="22">
        <f>SUM(September!G10+October!G10+November!G10+December!G10)</f>
        <v>79</v>
      </c>
      <c r="H10" s="7">
        <f t="shared" si="1"/>
        <v>79</v>
      </c>
    </row>
    <row r="11" spans="1:8">
      <c r="A11" s="4" t="s">
        <v>47</v>
      </c>
      <c r="B11" s="7">
        <v>8</v>
      </c>
      <c r="C11" s="21">
        <f>SUM(September!C11+October!C11+November!C11+December!C11)</f>
        <v>84</v>
      </c>
      <c r="D11" s="21">
        <f>SUM(September!D11+October!D11+November!D11+December!D11)</f>
        <v>968</v>
      </c>
      <c r="E11" s="21">
        <f>SUM(September!E11+October!E11+November!E11+December!E11)</f>
        <v>807</v>
      </c>
      <c r="F11" s="7">
        <f t="shared" si="0"/>
        <v>1052</v>
      </c>
      <c r="G11" s="22">
        <f>SUM(September!G11+October!G11+November!G11+December!G11)</f>
        <v>382</v>
      </c>
      <c r="H11" s="7">
        <f t="shared" si="1"/>
        <v>466</v>
      </c>
    </row>
    <row r="12" spans="1:8">
      <c r="A12" s="4" t="s">
        <v>41</v>
      </c>
      <c r="B12" s="7">
        <v>3</v>
      </c>
      <c r="C12" s="21">
        <f>SUM(September!C12+October!C12+November!C12+December!C12)</f>
        <v>0</v>
      </c>
      <c r="D12" s="21">
        <f>SUM(September!D12+October!D12+November!D12+December!D12)</f>
        <v>90</v>
      </c>
      <c r="E12" s="21">
        <f>SUM(September!E12+October!E12+November!E12+December!E12)</f>
        <v>84</v>
      </c>
      <c r="F12" s="7">
        <f t="shared" si="0"/>
        <v>90</v>
      </c>
      <c r="G12" s="22">
        <f>SUM(September!G12+October!G12+November!G12+December!G12)</f>
        <v>58</v>
      </c>
      <c r="H12" s="7">
        <f t="shared" si="1"/>
        <v>58</v>
      </c>
    </row>
    <row r="13" spans="1:8">
      <c r="A13" s="4" t="s">
        <v>45</v>
      </c>
      <c r="B13" s="7">
        <v>3</v>
      </c>
      <c r="C13" s="21">
        <f>SUM(September!C13+October!C13+November!C13+December!C13)</f>
        <v>3</v>
      </c>
      <c r="D13" s="21">
        <f>SUM(September!D13+October!D13+November!D13+December!D13)</f>
        <v>22</v>
      </c>
      <c r="E13" s="21">
        <f>SUM(September!E13+October!E13+November!E13+December!E13)</f>
        <v>24</v>
      </c>
      <c r="F13" s="7">
        <f t="shared" si="0"/>
        <v>25</v>
      </c>
      <c r="G13" s="22">
        <f>SUM(September!G13+October!G13+November!G13+December!G13)</f>
        <v>100</v>
      </c>
      <c r="H13" s="7">
        <f t="shared" si="1"/>
        <v>103</v>
      </c>
    </row>
    <row r="14" spans="1:8">
      <c r="A14" s="4" t="s">
        <v>46</v>
      </c>
      <c r="B14" s="7">
        <v>9</v>
      </c>
      <c r="C14" s="21">
        <f>SUM(September!C14+October!C14+November!C14+December!C14)</f>
        <v>96</v>
      </c>
      <c r="D14" s="21">
        <f>SUM(September!D14+October!D14+November!D14+December!D14)</f>
        <v>887</v>
      </c>
      <c r="E14" s="21">
        <f>SUM(September!E14+October!E14+November!E14+December!E14)</f>
        <v>954</v>
      </c>
      <c r="F14" s="7">
        <f t="shared" si="0"/>
        <v>983</v>
      </c>
      <c r="G14" s="22">
        <f>SUM(September!G14+October!G14+November!G14+December!G14)</f>
        <v>245</v>
      </c>
      <c r="H14" s="7">
        <f t="shared" si="1"/>
        <v>341</v>
      </c>
    </row>
    <row r="15" spans="1:8">
      <c r="A15" s="4" t="s">
        <v>48</v>
      </c>
      <c r="B15" s="7">
        <v>6</v>
      </c>
      <c r="C15" s="21">
        <f>SUM(September!C15+October!C15+November!C15+December!C15)</f>
        <v>12</v>
      </c>
      <c r="D15" s="21">
        <f>SUM(September!D15+October!D15+November!D15+December!D15)</f>
        <v>420</v>
      </c>
      <c r="E15" s="21">
        <f>SUM(September!E15+October!E15+November!E15+December!E15)</f>
        <v>199</v>
      </c>
      <c r="F15" s="7">
        <f t="shared" si="0"/>
        <v>432</v>
      </c>
      <c r="G15" s="22">
        <f>SUM(September!G15+October!G15+November!G15+December!G15)</f>
        <v>269</v>
      </c>
      <c r="H15" s="7">
        <f t="shared" si="1"/>
        <v>281</v>
      </c>
    </row>
    <row r="16" spans="1:8">
      <c r="A16" s="4" t="s">
        <v>52</v>
      </c>
      <c r="B16" s="7">
        <v>4</v>
      </c>
      <c r="C16" s="21">
        <f>SUM(September!C16+October!C16+November!C16+December!C16)</f>
        <v>9</v>
      </c>
      <c r="D16" s="21">
        <f>SUM(September!D16+October!D16+November!D16+December!D16)</f>
        <v>194</v>
      </c>
      <c r="E16" s="21">
        <f>SUM(September!E16+October!E16+November!E16+December!E16)</f>
        <v>201</v>
      </c>
      <c r="F16" s="7">
        <f t="shared" si="0"/>
        <v>203</v>
      </c>
      <c r="G16" s="22">
        <f>SUM(September!G16+October!G16+November!G16+December!G16)</f>
        <v>63</v>
      </c>
      <c r="H16" s="7">
        <f t="shared" si="1"/>
        <v>72</v>
      </c>
    </row>
    <row r="17" spans="1:9">
      <c r="A17" s="4" t="s">
        <v>29</v>
      </c>
      <c r="B17" s="7">
        <v>3</v>
      </c>
      <c r="C17" s="21">
        <f>SUM(September!C17+October!C17+November!C17+December!C17)</f>
        <v>0</v>
      </c>
      <c r="D17" s="21">
        <f>SUM(September!D17+October!D17+November!D17+December!D17)</f>
        <v>12</v>
      </c>
      <c r="E17" s="21">
        <f>SUM(September!E17+October!E17+November!E17+December!E17)</f>
        <v>11</v>
      </c>
      <c r="F17" s="7">
        <f t="shared" si="0"/>
        <v>12</v>
      </c>
      <c r="G17" s="22">
        <f>SUM(September!G17+October!G17+November!G17+December!G17)</f>
        <v>75</v>
      </c>
      <c r="H17" s="7">
        <f t="shared" si="1"/>
        <v>75</v>
      </c>
    </row>
    <row r="18" spans="1:9">
      <c r="A18" s="4" t="s">
        <v>53</v>
      </c>
      <c r="B18" s="7">
        <v>4</v>
      </c>
      <c r="C18" s="21">
        <f>SUM(September!C18+October!C18+November!C18+December!C18)</f>
        <v>0</v>
      </c>
      <c r="D18" s="21">
        <f>SUM(September!D18+October!D18+November!D18+December!D18)</f>
        <v>23</v>
      </c>
      <c r="E18" s="21">
        <f>SUM(September!E18+October!E18+November!E18+December!E18)</f>
        <v>21</v>
      </c>
      <c r="F18" s="7">
        <f t="shared" si="0"/>
        <v>23</v>
      </c>
      <c r="G18" s="22">
        <f>SUM(September!G18+October!G18+November!G18+December!G18)</f>
        <v>146</v>
      </c>
      <c r="H18" s="7">
        <f t="shared" si="1"/>
        <v>146</v>
      </c>
    </row>
    <row r="19" spans="1:9">
      <c r="A19" s="4" t="s">
        <v>30</v>
      </c>
      <c r="B19" s="7">
        <v>5</v>
      </c>
      <c r="C19" s="21">
        <f>SUM(September!C19+October!C19+November!C19+December!C19)</f>
        <v>16</v>
      </c>
      <c r="D19" s="21">
        <f>SUM(September!D19+October!D19+November!D19+December!D19)</f>
        <v>233</v>
      </c>
      <c r="E19" s="21">
        <f>SUM(September!E19+October!E19+November!E19+December!E19)</f>
        <v>227</v>
      </c>
      <c r="F19" s="7">
        <f t="shared" si="0"/>
        <v>249</v>
      </c>
      <c r="G19" s="22">
        <f>SUM(September!G19+October!G19+November!G19+December!G19)</f>
        <v>196</v>
      </c>
      <c r="H19" s="7">
        <f t="shared" si="1"/>
        <v>212</v>
      </c>
    </row>
    <row r="20" spans="1:9">
      <c r="A20" s="4" t="s">
        <v>31</v>
      </c>
      <c r="B20" s="7">
        <v>3</v>
      </c>
      <c r="C20" s="21">
        <f>SUM(September!C20+October!C20+November!C20+December!C20)</f>
        <v>0</v>
      </c>
      <c r="D20" s="21">
        <f>SUM(September!D20+October!D20+November!D20+December!D20)</f>
        <v>19</v>
      </c>
      <c r="E20" s="21">
        <f>SUM(September!E20+October!E20+November!E20+December!E20)</f>
        <v>18</v>
      </c>
      <c r="F20" s="7">
        <f t="shared" si="0"/>
        <v>19</v>
      </c>
      <c r="G20" s="22">
        <f>SUM(September!G20+October!G20+November!G20+December!G20)</f>
        <v>93</v>
      </c>
      <c r="H20" s="7">
        <f t="shared" si="1"/>
        <v>93</v>
      </c>
    </row>
    <row r="21" spans="1:9">
      <c r="A21" s="4" t="s">
        <v>32</v>
      </c>
      <c r="B21" s="7">
        <v>3</v>
      </c>
      <c r="C21" s="21">
        <f>SUM(September!C21+October!C21+November!C21+December!C21)</f>
        <v>0</v>
      </c>
      <c r="D21" s="21">
        <f>SUM(September!D21+October!D21+November!D21+December!D21)</f>
        <v>39</v>
      </c>
      <c r="E21" s="21">
        <f>SUM(September!E21+October!E21+November!E21+December!E21)</f>
        <v>12</v>
      </c>
      <c r="F21" s="7">
        <f t="shared" si="0"/>
        <v>39</v>
      </c>
      <c r="G21" s="22">
        <f>SUM(September!G21+October!G21+November!G21+December!G21)</f>
        <v>106</v>
      </c>
      <c r="H21" s="7">
        <f t="shared" si="1"/>
        <v>106</v>
      </c>
    </row>
    <row r="22" spans="1:9">
      <c r="A22" s="4" t="s">
        <v>33</v>
      </c>
      <c r="B22" s="7">
        <v>14</v>
      </c>
      <c r="C22" s="21">
        <f>SUM(September!C22+October!C22+November!C22+December!C22)</f>
        <v>238</v>
      </c>
      <c r="D22" s="21">
        <f>SUM(September!D22+October!D22+November!D22+December!D22)</f>
        <v>1638</v>
      </c>
      <c r="E22" s="21">
        <f>SUM(September!E22+October!E22+November!E22+December!E22)</f>
        <v>1277</v>
      </c>
      <c r="F22" s="7">
        <f t="shared" si="0"/>
        <v>1876</v>
      </c>
      <c r="G22" s="22">
        <f>SUM(September!G22+October!G22+November!G22+December!G22)</f>
        <v>416</v>
      </c>
      <c r="H22" s="7">
        <f t="shared" si="1"/>
        <v>654</v>
      </c>
    </row>
    <row r="23" spans="1:9">
      <c r="A23" s="4" t="s">
        <v>34</v>
      </c>
      <c r="B23" s="7">
        <v>7</v>
      </c>
      <c r="C23" s="21">
        <f>SUM(September!C23+October!C23+November!C23+December!C23)</f>
        <v>21</v>
      </c>
      <c r="D23" s="21">
        <f>SUM(September!D23+October!D23+November!D23+December!D23)</f>
        <v>370</v>
      </c>
      <c r="E23" s="21">
        <f>SUM(September!E23+October!E23+November!E23+December!E23)</f>
        <v>388</v>
      </c>
      <c r="F23" s="7">
        <f t="shared" si="0"/>
        <v>391</v>
      </c>
      <c r="G23" s="22">
        <f>SUM(September!G23+October!G23+November!G23+December!G23)</f>
        <v>237</v>
      </c>
      <c r="H23" s="7">
        <f t="shared" si="1"/>
        <v>258</v>
      </c>
    </row>
    <row r="24" spans="1:9">
      <c r="A24" s="4" t="s">
        <v>51</v>
      </c>
      <c r="B24" s="7">
        <v>5</v>
      </c>
      <c r="C24" s="21">
        <f>SUM(September!C24+October!C24+November!C24+December!C24)</f>
        <v>0</v>
      </c>
      <c r="D24" s="21">
        <f>SUM(September!D24+October!D24+November!D24+December!D24)</f>
        <v>13</v>
      </c>
      <c r="E24" s="21">
        <f>SUM(September!E24+October!E24+November!E24+December!E24)</f>
        <v>0</v>
      </c>
      <c r="F24" s="7">
        <f t="shared" si="0"/>
        <v>13</v>
      </c>
      <c r="G24" s="22">
        <f>SUM(September!G24+October!G24+November!G24+December!G24)</f>
        <v>222</v>
      </c>
      <c r="H24" s="7">
        <f t="shared" si="1"/>
        <v>222</v>
      </c>
    </row>
    <row r="25" spans="1:9">
      <c r="A25" s="4" t="s">
        <v>40</v>
      </c>
      <c r="B25" s="7">
        <v>3</v>
      </c>
      <c r="C25" s="21">
        <f>SUM(September!C25+October!C25+November!C25+December!C25)</f>
        <v>3</v>
      </c>
      <c r="D25" s="21">
        <f>SUM(September!D25+October!D25+November!D25+December!D25)</f>
        <v>48</v>
      </c>
      <c r="E25" s="21">
        <f>SUM(September!E25+October!E25+November!E25+December!E25)</f>
        <v>48</v>
      </c>
      <c r="F25" s="7">
        <f t="shared" si="0"/>
        <v>51</v>
      </c>
      <c r="G25" s="22">
        <f>SUM(September!G25+October!G25+November!G25+December!G25)</f>
        <v>110</v>
      </c>
      <c r="H25" s="7">
        <f t="shared" si="1"/>
        <v>113</v>
      </c>
    </row>
    <row r="26" spans="1:9">
      <c r="A26" s="4" t="s">
        <v>43</v>
      </c>
      <c r="B26" s="7">
        <v>35</v>
      </c>
      <c r="C26" s="21">
        <f>SUM(September!C26+October!C26+November!C26+December!C26)</f>
        <v>198</v>
      </c>
      <c r="D26" s="21">
        <f>SUM(September!D26+October!D26+November!D26+December!D26)</f>
        <v>806</v>
      </c>
      <c r="E26" s="21">
        <f>SUM(September!E26+October!E26+November!E26+December!E26)</f>
        <v>742</v>
      </c>
      <c r="F26" s="7">
        <f t="shared" si="0"/>
        <v>1004</v>
      </c>
      <c r="G26" s="22">
        <f>SUM(September!G26+October!G26+November!G26+December!G26)</f>
        <v>1157</v>
      </c>
      <c r="H26" s="7">
        <f t="shared" si="1"/>
        <v>1355</v>
      </c>
    </row>
    <row r="27" spans="1:9">
      <c r="A27" s="4" t="s">
        <v>35</v>
      </c>
      <c r="B27" s="7">
        <v>5</v>
      </c>
      <c r="C27" s="21">
        <f>SUM(September!C27+October!C27+November!C27+December!C27)</f>
        <v>15</v>
      </c>
      <c r="D27" s="21">
        <f>SUM(September!D27+October!D27+November!D27+December!D27)</f>
        <v>276</v>
      </c>
      <c r="E27" s="21">
        <f>SUM(September!E27+October!E27+November!E27+December!E27)</f>
        <v>291</v>
      </c>
      <c r="F27" s="7">
        <f t="shared" si="0"/>
        <v>291</v>
      </c>
      <c r="G27" s="22">
        <f>SUM(September!G27+October!G27+November!G27+December!G27)</f>
        <v>168</v>
      </c>
      <c r="H27" s="7">
        <f t="shared" si="1"/>
        <v>183</v>
      </c>
    </row>
    <row r="28" spans="1:9">
      <c r="A28" s="4" t="s">
        <v>49</v>
      </c>
      <c r="B28" s="7">
        <v>7</v>
      </c>
      <c r="C28" s="21">
        <f>SUM(September!C28+October!C28+November!C28+December!C28)</f>
        <v>30</v>
      </c>
      <c r="D28" s="21">
        <f>SUM(September!D28+October!D28+November!D28+December!D28)</f>
        <v>417</v>
      </c>
      <c r="E28" s="21">
        <f>SUM(September!E28+October!E28+November!E28+December!E28)</f>
        <v>314</v>
      </c>
      <c r="F28" s="7">
        <f t="shared" si="0"/>
        <v>447</v>
      </c>
      <c r="G28" s="22">
        <f>SUM(September!G28+October!G28+November!G28+December!G28)</f>
        <v>294</v>
      </c>
      <c r="H28" s="7">
        <f t="shared" si="1"/>
        <v>324</v>
      </c>
    </row>
    <row r="29" spans="1:9">
      <c r="A29" s="4" t="s">
        <v>44</v>
      </c>
      <c r="B29" s="7">
        <v>18</v>
      </c>
      <c r="C29" s="21">
        <f>SUM(September!C29+October!C29+November!C29+December!C29)</f>
        <v>87</v>
      </c>
      <c r="D29" s="21">
        <f>SUM(September!D29+October!D29+November!D29+December!D29)</f>
        <v>483</v>
      </c>
      <c r="E29" s="21">
        <f>SUM(September!E29+October!E29+November!E29+December!E29)</f>
        <v>561</v>
      </c>
      <c r="F29" s="7">
        <f t="shared" si="0"/>
        <v>570</v>
      </c>
      <c r="G29" s="22">
        <f>SUM(September!G29+October!G29+November!G29+December!G29)</f>
        <v>582</v>
      </c>
      <c r="H29" s="7">
        <f t="shared" si="1"/>
        <v>669</v>
      </c>
      <c r="I29" s="1"/>
    </row>
    <row r="30" spans="1:9">
      <c r="A30" s="4" t="s">
        <v>36</v>
      </c>
      <c r="B30" s="7">
        <v>5</v>
      </c>
      <c r="C30" s="21">
        <f>SUM(September!C30+October!C30+November!C30+December!C30)</f>
        <v>36</v>
      </c>
      <c r="D30" s="21">
        <f>SUM(September!D30+October!D30+November!D30+December!D30)</f>
        <v>144</v>
      </c>
      <c r="E30" s="21">
        <f>SUM(September!E30+October!E30+November!E30+December!E30)</f>
        <v>37</v>
      </c>
      <c r="F30" s="7">
        <f t="shared" si="0"/>
        <v>180</v>
      </c>
      <c r="G30" s="22">
        <f>SUM(September!G30+October!G30+November!G30+December!G30)</f>
        <v>101</v>
      </c>
      <c r="H30" s="7">
        <f t="shared" si="1"/>
        <v>137</v>
      </c>
    </row>
    <row r="31" spans="1:9">
      <c r="A31" s="4" t="s">
        <v>37</v>
      </c>
      <c r="B31" s="7">
        <v>5</v>
      </c>
      <c r="C31" s="21">
        <f>SUM(September!C31+October!C31+November!C31+December!C31)</f>
        <v>7</v>
      </c>
      <c r="D31" s="21">
        <f>SUM(September!D31+October!D31+November!D31+December!D31)</f>
        <v>139</v>
      </c>
      <c r="E31" s="21">
        <f>SUM(September!E31+October!E31+November!E31+December!E31)</f>
        <v>16</v>
      </c>
      <c r="F31" s="7">
        <f t="shared" si="0"/>
        <v>146</v>
      </c>
      <c r="G31" s="22">
        <f>SUM(September!G31+October!G31+November!G31+December!G31)</f>
        <v>188</v>
      </c>
      <c r="H31" s="7">
        <f t="shared" si="1"/>
        <v>195</v>
      </c>
    </row>
    <row r="32" spans="1:9">
      <c r="A32" s="4" t="s">
        <v>38</v>
      </c>
      <c r="B32" s="7">
        <v>3</v>
      </c>
      <c r="C32" s="21">
        <f>SUM(September!C32+October!C32+November!C32+December!C32)</f>
        <v>2</v>
      </c>
      <c r="D32" s="21">
        <f>SUM(September!D32+October!D32+November!D32+December!D32)</f>
        <v>19</v>
      </c>
      <c r="E32" s="21">
        <f>SUM(September!E32+October!E32+November!E32+December!E32)</f>
        <v>18</v>
      </c>
      <c r="F32" s="7">
        <f t="shared" si="0"/>
        <v>21</v>
      </c>
      <c r="G32" s="22">
        <f>SUM(September!G32+October!G32+November!G32+December!G32)</f>
        <v>97</v>
      </c>
      <c r="H32" s="7">
        <f t="shared" si="1"/>
        <v>99</v>
      </c>
    </row>
    <row r="33" spans="1:8">
      <c r="A33" s="4" t="s">
        <v>39</v>
      </c>
      <c r="B33" s="7">
        <v>57</v>
      </c>
      <c r="C33" s="21">
        <f>SUM(September!C33+October!C33+November!C33+December!C33)</f>
        <v>4</v>
      </c>
      <c r="D33" s="21">
        <f>SUM(September!D33+October!D33+November!D33+December!D33)</f>
        <v>0</v>
      </c>
      <c r="E33" s="21">
        <f>SUM(September!E33+October!E33+November!E33+December!E33)</f>
        <v>0</v>
      </c>
      <c r="F33" s="7">
        <f t="shared" si="0"/>
        <v>4</v>
      </c>
      <c r="G33" s="22">
        <f>SUM(September!G33+October!G33+November!G33+December!G33)</f>
        <v>2354</v>
      </c>
      <c r="H33" s="7">
        <f t="shared" si="1"/>
        <v>2358</v>
      </c>
    </row>
    <row r="34" spans="1:8">
      <c r="A34" s="5" t="s">
        <v>13</v>
      </c>
      <c r="B34" s="8"/>
      <c r="C34" s="8">
        <f t="shared" ref="C34:H34" si="2">SUM(C4:C33)</f>
        <v>915</v>
      </c>
      <c r="D34" s="8">
        <f t="shared" si="2"/>
        <v>8373</v>
      </c>
      <c r="E34" s="7">
        <f t="shared" si="2"/>
        <v>7243</v>
      </c>
      <c r="F34" s="8">
        <f t="shared" si="2"/>
        <v>9288</v>
      </c>
      <c r="G34" s="8">
        <f t="shared" si="2"/>
        <v>8650</v>
      </c>
      <c r="H34" s="8">
        <f t="shared" si="2"/>
        <v>9565</v>
      </c>
    </row>
    <row r="35" spans="1:8" ht="72" customHeight="1">
      <c r="A35" s="37" t="s">
        <v>42</v>
      </c>
      <c r="B35" s="38"/>
      <c r="C35" s="38"/>
      <c r="D35" s="38"/>
      <c r="E35" s="38"/>
      <c r="F35" s="38"/>
      <c r="G35" s="38"/>
      <c r="H35" s="38"/>
    </row>
    <row r="36" spans="1:8">
      <c r="A36" s="2"/>
      <c r="B36" s="2"/>
      <c r="C36" s="2"/>
      <c r="D36" s="2"/>
      <c r="E36" s="2"/>
      <c r="F36" s="2"/>
      <c r="G36" s="2"/>
      <c r="H36" s="2"/>
    </row>
    <row r="37" spans="1:8">
      <c r="A37" s="2"/>
      <c r="B37" s="2"/>
      <c r="E37" s="2"/>
      <c r="F37" s="2"/>
      <c r="G37" s="2"/>
      <c r="H37" s="2"/>
    </row>
  </sheetData>
  <mergeCells count="7">
    <mergeCell ref="A35:H35"/>
    <mergeCell ref="A1:H1"/>
    <mergeCell ref="A2:A3"/>
    <mergeCell ref="B2:B3"/>
    <mergeCell ref="C2:F2"/>
    <mergeCell ref="G2:G3"/>
    <mergeCell ref="H2:H3"/>
  </mergeCells>
  <phoneticPr fontId="10" type="noConversion"/>
  <pageMargins left="0.75000000000000011" right="0.75000000000000011" top="1" bottom="1" header="0.5" footer="0.5"/>
  <pageSetup scale="77" orientation="landscape"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35"/>
  <sheetViews>
    <sheetView view="pageLayout" workbookViewId="0">
      <selection sqref="A1:I1"/>
    </sheetView>
  </sheetViews>
  <sheetFormatPr baseColWidth="10" defaultRowHeight="15"/>
  <cols>
    <col min="1" max="1" width="29.1640625" customWidth="1"/>
  </cols>
  <sheetData>
    <row r="1" spans="1:9">
      <c r="A1" s="39" t="s">
        <v>1</v>
      </c>
      <c r="B1" s="39"/>
      <c r="C1" s="39"/>
      <c r="D1" s="39"/>
      <c r="E1" s="39"/>
      <c r="F1" s="39"/>
      <c r="G1" s="39"/>
      <c r="H1" s="39"/>
      <c r="I1" s="39"/>
    </row>
    <row r="2" spans="1:9">
      <c r="A2" s="40" t="s">
        <v>14</v>
      </c>
      <c r="B2" s="42" t="s">
        <v>15</v>
      </c>
      <c r="C2" s="42" t="s">
        <v>16</v>
      </c>
      <c r="D2" s="42"/>
      <c r="E2" s="42"/>
      <c r="F2" s="42"/>
      <c r="G2" s="42" t="s">
        <v>17</v>
      </c>
      <c r="H2" s="42" t="s">
        <v>18</v>
      </c>
      <c r="I2" s="42" t="s">
        <v>19</v>
      </c>
    </row>
    <row r="3" spans="1:9" ht="41" customHeight="1">
      <c r="A3" s="41"/>
      <c r="B3" s="42"/>
      <c r="C3" s="6" t="s">
        <v>20</v>
      </c>
      <c r="D3" s="6" t="s">
        <v>21</v>
      </c>
      <c r="E3" s="6" t="s">
        <v>22</v>
      </c>
      <c r="F3" s="6" t="s">
        <v>12</v>
      </c>
      <c r="G3" s="42"/>
      <c r="H3" s="42"/>
      <c r="I3" s="42"/>
    </row>
    <row r="4" spans="1:9">
      <c r="A4" s="3" t="s">
        <v>23</v>
      </c>
      <c r="B4" s="7">
        <v>1</v>
      </c>
      <c r="C4" s="23">
        <v>0</v>
      </c>
      <c r="D4" s="24">
        <v>3</v>
      </c>
      <c r="E4" s="25">
        <v>3</v>
      </c>
      <c r="F4" s="7">
        <f>SUM(C4:D4)</f>
        <v>3</v>
      </c>
      <c r="G4" s="24">
        <v>18</v>
      </c>
      <c r="H4" s="7">
        <f>SUM(G4+C4)</f>
        <v>18</v>
      </c>
      <c r="I4" s="26">
        <f>(H4/((B4/7)*14))</f>
        <v>9</v>
      </c>
    </row>
    <row r="5" spans="1:9">
      <c r="A5" s="4" t="s">
        <v>24</v>
      </c>
      <c r="B5" s="7">
        <v>7</v>
      </c>
      <c r="C5" s="23">
        <v>0</v>
      </c>
      <c r="D5" s="24">
        <v>26</v>
      </c>
      <c r="E5" s="25">
        <v>26</v>
      </c>
      <c r="F5" s="7">
        <f t="shared" ref="F5:F33" si="0">SUM(C5:D5)</f>
        <v>26</v>
      </c>
      <c r="G5" s="24">
        <v>43</v>
      </c>
      <c r="H5" s="7">
        <f t="shared" ref="H5:H33" si="1">SUM(G5+C5)</f>
        <v>43</v>
      </c>
      <c r="I5" s="26">
        <f t="shared" ref="I5:I33" si="2">(H5/((B5/7)*14))</f>
        <v>3.0714285714285716</v>
      </c>
    </row>
    <row r="6" spans="1:9">
      <c r="A6" s="4" t="s">
        <v>25</v>
      </c>
      <c r="B6" s="7">
        <v>5</v>
      </c>
      <c r="C6" s="23">
        <v>7</v>
      </c>
      <c r="D6" s="24">
        <v>126</v>
      </c>
      <c r="E6" s="25">
        <v>129</v>
      </c>
      <c r="F6" s="7">
        <f t="shared" si="0"/>
        <v>133</v>
      </c>
      <c r="G6" s="24">
        <v>38</v>
      </c>
      <c r="H6" s="7">
        <f t="shared" si="1"/>
        <v>45</v>
      </c>
      <c r="I6" s="26">
        <f t="shared" si="2"/>
        <v>4.5</v>
      </c>
    </row>
    <row r="7" spans="1:9">
      <c r="A7" s="4" t="s">
        <v>26</v>
      </c>
      <c r="B7" s="7">
        <v>5</v>
      </c>
      <c r="C7" s="23">
        <v>0</v>
      </c>
      <c r="D7" s="24">
        <v>41</v>
      </c>
      <c r="E7" s="25">
        <v>30</v>
      </c>
      <c r="F7" s="7">
        <f t="shared" si="0"/>
        <v>41</v>
      </c>
      <c r="G7" s="24">
        <v>18</v>
      </c>
      <c r="H7" s="7">
        <f t="shared" si="1"/>
        <v>18</v>
      </c>
      <c r="I7" s="26">
        <f t="shared" si="2"/>
        <v>1.8</v>
      </c>
    </row>
    <row r="8" spans="1:9">
      <c r="A8" s="4" t="s">
        <v>50</v>
      </c>
      <c r="B8" s="7">
        <v>6</v>
      </c>
      <c r="C8" s="23">
        <v>0</v>
      </c>
      <c r="D8" s="24">
        <v>1</v>
      </c>
      <c r="E8" s="27"/>
      <c r="F8" s="7">
        <f t="shared" si="0"/>
        <v>1</v>
      </c>
      <c r="G8" s="24">
        <v>26</v>
      </c>
      <c r="H8" s="7">
        <f t="shared" si="1"/>
        <v>26</v>
      </c>
      <c r="I8" s="26">
        <f t="shared" si="2"/>
        <v>2.1666666666666665</v>
      </c>
    </row>
    <row r="9" spans="1:9">
      <c r="A9" s="4" t="s">
        <v>27</v>
      </c>
      <c r="B9" s="7">
        <v>3</v>
      </c>
      <c r="C9" s="23">
        <v>2</v>
      </c>
      <c r="D9" s="24">
        <v>19</v>
      </c>
      <c r="E9" s="25">
        <v>18</v>
      </c>
      <c r="F9" s="7">
        <f t="shared" si="0"/>
        <v>21</v>
      </c>
      <c r="G9" s="24">
        <v>14</v>
      </c>
      <c r="H9" s="7">
        <f t="shared" si="1"/>
        <v>16</v>
      </c>
      <c r="I9" s="26">
        <f t="shared" si="2"/>
        <v>2.6666666666666665</v>
      </c>
    </row>
    <row r="10" spans="1:9">
      <c r="A10" s="4" t="s">
        <v>28</v>
      </c>
      <c r="B10" s="7">
        <v>3</v>
      </c>
      <c r="C10" s="23">
        <v>0</v>
      </c>
      <c r="D10" s="24">
        <v>3</v>
      </c>
      <c r="E10" s="25">
        <v>3</v>
      </c>
      <c r="F10" s="7">
        <f t="shared" si="0"/>
        <v>3</v>
      </c>
      <c r="G10" s="24">
        <v>11</v>
      </c>
      <c r="H10" s="7">
        <f t="shared" si="1"/>
        <v>11</v>
      </c>
      <c r="I10" s="26">
        <f t="shared" si="2"/>
        <v>1.8333333333333333</v>
      </c>
    </row>
    <row r="11" spans="1:9">
      <c r="A11" s="4" t="s">
        <v>47</v>
      </c>
      <c r="B11" s="7">
        <v>8</v>
      </c>
      <c r="C11" s="23">
        <v>11</v>
      </c>
      <c r="D11" s="24">
        <v>100</v>
      </c>
      <c r="E11" s="25">
        <v>84</v>
      </c>
      <c r="F11" s="7">
        <f t="shared" si="0"/>
        <v>111</v>
      </c>
      <c r="G11" s="24">
        <v>56</v>
      </c>
      <c r="H11" s="7">
        <f t="shared" si="1"/>
        <v>67</v>
      </c>
      <c r="I11" s="26">
        <f t="shared" si="2"/>
        <v>4.1875</v>
      </c>
    </row>
    <row r="12" spans="1:9">
      <c r="A12" s="4" t="s">
        <v>41</v>
      </c>
      <c r="B12" s="7">
        <v>3</v>
      </c>
      <c r="C12" s="23">
        <v>0</v>
      </c>
      <c r="D12" s="24">
        <v>19</v>
      </c>
      <c r="E12" s="25">
        <v>19</v>
      </c>
      <c r="F12" s="7">
        <f t="shared" si="0"/>
        <v>19</v>
      </c>
      <c r="G12" s="24">
        <v>6</v>
      </c>
      <c r="H12" s="7">
        <f t="shared" si="1"/>
        <v>6</v>
      </c>
      <c r="I12" s="26">
        <f t="shared" si="2"/>
        <v>1</v>
      </c>
    </row>
    <row r="13" spans="1:9">
      <c r="A13" s="4" t="s">
        <v>45</v>
      </c>
      <c r="B13" s="7">
        <v>3</v>
      </c>
      <c r="C13" s="23">
        <v>1</v>
      </c>
      <c r="D13" s="24">
        <v>9</v>
      </c>
      <c r="E13" s="25">
        <v>9</v>
      </c>
      <c r="F13" s="7">
        <f t="shared" si="0"/>
        <v>10</v>
      </c>
      <c r="G13" s="24">
        <v>18</v>
      </c>
      <c r="H13" s="7">
        <f t="shared" si="1"/>
        <v>19</v>
      </c>
      <c r="I13" s="26">
        <f t="shared" si="2"/>
        <v>3.1666666666666665</v>
      </c>
    </row>
    <row r="14" spans="1:9">
      <c r="A14" s="4" t="s">
        <v>46</v>
      </c>
      <c r="B14" s="7">
        <v>9</v>
      </c>
      <c r="C14" s="23">
        <v>16</v>
      </c>
      <c r="D14" s="24">
        <v>139</v>
      </c>
      <c r="E14" s="25">
        <v>155</v>
      </c>
      <c r="F14" s="7">
        <f t="shared" si="0"/>
        <v>155</v>
      </c>
      <c r="G14" s="24">
        <v>45</v>
      </c>
      <c r="H14" s="7">
        <f t="shared" si="1"/>
        <v>61</v>
      </c>
      <c r="I14" s="26">
        <f t="shared" si="2"/>
        <v>3.3888888888888888</v>
      </c>
    </row>
    <row r="15" spans="1:9">
      <c r="A15" s="4" t="s">
        <v>48</v>
      </c>
      <c r="B15" s="7">
        <v>6</v>
      </c>
      <c r="C15" s="23">
        <v>0</v>
      </c>
      <c r="D15" s="24">
        <v>46</v>
      </c>
      <c r="E15" s="25">
        <v>23</v>
      </c>
      <c r="F15" s="7">
        <f t="shared" si="0"/>
        <v>46</v>
      </c>
      <c r="G15" s="24">
        <v>54</v>
      </c>
      <c r="H15" s="7">
        <f t="shared" si="1"/>
        <v>54</v>
      </c>
      <c r="I15" s="26">
        <f t="shared" si="2"/>
        <v>4.5</v>
      </c>
    </row>
    <row r="16" spans="1:9">
      <c r="A16" s="4" t="s">
        <v>52</v>
      </c>
      <c r="B16" s="7">
        <v>4</v>
      </c>
      <c r="C16" s="23">
        <v>3</v>
      </c>
      <c r="D16" s="24">
        <v>43</v>
      </c>
      <c r="E16" s="25">
        <v>46</v>
      </c>
      <c r="F16" s="7">
        <f t="shared" si="0"/>
        <v>46</v>
      </c>
      <c r="G16" s="24">
        <v>7</v>
      </c>
      <c r="H16" s="7">
        <f t="shared" si="1"/>
        <v>10</v>
      </c>
      <c r="I16" s="26">
        <f t="shared" si="2"/>
        <v>1.25</v>
      </c>
    </row>
    <row r="17" spans="1:9">
      <c r="A17" s="4" t="s">
        <v>29</v>
      </c>
      <c r="B17" s="7">
        <v>3</v>
      </c>
      <c r="C17" s="23">
        <v>0</v>
      </c>
      <c r="D17" s="24">
        <v>3</v>
      </c>
      <c r="E17" s="25">
        <v>3</v>
      </c>
      <c r="F17" s="7">
        <f t="shared" si="0"/>
        <v>3</v>
      </c>
      <c r="G17" s="24">
        <v>9</v>
      </c>
      <c r="H17" s="7">
        <f t="shared" si="1"/>
        <v>9</v>
      </c>
      <c r="I17" s="26">
        <f t="shared" si="2"/>
        <v>1.5</v>
      </c>
    </row>
    <row r="18" spans="1:9">
      <c r="A18" s="4" t="s">
        <v>53</v>
      </c>
      <c r="B18" s="7">
        <v>4</v>
      </c>
      <c r="C18" s="23">
        <v>0</v>
      </c>
      <c r="D18" s="24">
        <v>3</v>
      </c>
      <c r="E18" s="25">
        <v>3</v>
      </c>
      <c r="F18" s="7">
        <f t="shared" si="0"/>
        <v>3</v>
      </c>
      <c r="G18" s="24">
        <v>17</v>
      </c>
      <c r="H18" s="7">
        <f t="shared" si="1"/>
        <v>17</v>
      </c>
      <c r="I18" s="26">
        <f t="shared" si="2"/>
        <v>2.125</v>
      </c>
    </row>
    <row r="19" spans="1:9">
      <c r="A19" s="4" t="s">
        <v>30</v>
      </c>
      <c r="B19" s="7">
        <v>5</v>
      </c>
      <c r="C19" s="23">
        <v>2</v>
      </c>
      <c r="D19" s="24">
        <v>48</v>
      </c>
      <c r="E19" s="25">
        <v>47</v>
      </c>
      <c r="F19" s="7">
        <f t="shared" si="0"/>
        <v>50</v>
      </c>
      <c r="G19" s="24">
        <v>35</v>
      </c>
      <c r="H19" s="7">
        <f t="shared" si="1"/>
        <v>37</v>
      </c>
      <c r="I19" s="26">
        <f t="shared" si="2"/>
        <v>3.7</v>
      </c>
    </row>
    <row r="20" spans="1:9">
      <c r="A20" s="4" t="s">
        <v>31</v>
      </c>
      <c r="B20" s="7">
        <v>3</v>
      </c>
      <c r="C20" s="23">
        <v>0</v>
      </c>
      <c r="D20" s="24">
        <v>3</v>
      </c>
      <c r="E20" s="25">
        <v>3</v>
      </c>
      <c r="F20" s="7">
        <f t="shared" si="0"/>
        <v>3</v>
      </c>
      <c r="G20" s="24">
        <v>20</v>
      </c>
      <c r="H20" s="7">
        <f t="shared" si="1"/>
        <v>20</v>
      </c>
      <c r="I20" s="26">
        <f t="shared" si="2"/>
        <v>3.3333333333333335</v>
      </c>
    </row>
    <row r="21" spans="1:9">
      <c r="A21" s="4" t="s">
        <v>32</v>
      </c>
      <c r="B21" s="7">
        <v>3</v>
      </c>
      <c r="C21" s="23">
        <v>0</v>
      </c>
      <c r="D21" s="24">
        <v>1</v>
      </c>
      <c r="E21" s="25">
        <v>0</v>
      </c>
      <c r="F21" s="7">
        <f t="shared" si="0"/>
        <v>1</v>
      </c>
      <c r="G21" s="24">
        <v>20</v>
      </c>
      <c r="H21" s="7">
        <f t="shared" si="1"/>
        <v>20</v>
      </c>
      <c r="I21" s="26">
        <f t="shared" si="2"/>
        <v>3.3333333333333335</v>
      </c>
    </row>
    <row r="22" spans="1:9">
      <c r="A22" s="4" t="s">
        <v>33</v>
      </c>
      <c r="B22" s="7">
        <v>14</v>
      </c>
      <c r="C22" s="23">
        <v>47</v>
      </c>
      <c r="D22" s="24">
        <v>267</v>
      </c>
      <c r="E22" s="25">
        <v>228</v>
      </c>
      <c r="F22" s="7">
        <f t="shared" si="0"/>
        <v>314</v>
      </c>
      <c r="G22" s="24">
        <v>94</v>
      </c>
      <c r="H22" s="7">
        <f t="shared" si="1"/>
        <v>141</v>
      </c>
      <c r="I22" s="26">
        <f t="shared" si="2"/>
        <v>5.0357142857142856</v>
      </c>
    </row>
    <row r="23" spans="1:9">
      <c r="A23" s="4" t="s">
        <v>34</v>
      </c>
      <c r="B23" s="7">
        <v>7</v>
      </c>
      <c r="C23" s="23">
        <v>5</v>
      </c>
      <c r="D23" s="24">
        <v>50</v>
      </c>
      <c r="E23" s="25">
        <v>55</v>
      </c>
      <c r="F23" s="7">
        <f t="shared" si="0"/>
        <v>55</v>
      </c>
      <c r="G23" s="24">
        <v>45</v>
      </c>
      <c r="H23" s="7">
        <f t="shared" si="1"/>
        <v>50</v>
      </c>
      <c r="I23" s="26">
        <f t="shared" si="2"/>
        <v>3.5714285714285716</v>
      </c>
    </row>
    <row r="24" spans="1:9">
      <c r="A24" s="4" t="s">
        <v>51</v>
      </c>
      <c r="B24" s="7">
        <v>5</v>
      </c>
      <c r="C24" s="23">
        <v>0</v>
      </c>
      <c r="D24" s="24">
        <v>5</v>
      </c>
      <c r="E24" s="28"/>
      <c r="F24" s="7">
        <f t="shared" si="0"/>
        <v>5</v>
      </c>
      <c r="G24" s="24">
        <v>41</v>
      </c>
      <c r="H24" s="7">
        <f t="shared" si="1"/>
        <v>41</v>
      </c>
      <c r="I24" s="26">
        <f t="shared" si="2"/>
        <v>4.0999999999999996</v>
      </c>
    </row>
    <row r="25" spans="1:9">
      <c r="A25" s="4" t="s">
        <v>40</v>
      </c>
      <c r="B25" s="7">
        <v>3</v>
      </c>
      <c r="C25" s="23">
        <v>0</v>
      </c>
      <c r="D25" s="24">
        <v>18</v>
      </c>
      <c r="E25" s="25">
        <v>17</v>
      </c>
      <c r="F25" s="7">
        <f t="shared" si="0"/>
        <v>18</v>
      </c>
      <c r="G25" s="24">
        <v>13</v>
      </c>
      <c r="H25" s="7">
        <f t="shared" si="1"/>
        <v>13</v>
      </c>
      <c r="I25" s="26">
        <f t="shared" si="2"/>
        <v>2.1666666666666665</v>
      </c>
    </row>
    <row r="26" spans="1:9">
      <c r="A26" s="4" t="s">
        <v>43</v>
      </c>
      <c r="B26" s="7">
        <v>35</v>
      </c>
      <c r="C26" s="23">
        <v>47</v>
      </c>
      <c r="D26" s="24">
        <v>134</v>
      </c>
      <c r="E26" s="25">
        <v>116</v>
      </c>
      <c r="F26" s="7">
        <f t="shared" si="0"/>
        <v>181</v>
      </c>
      <c r="G26" s="24">
        <v>211</v>
      </c>
      <c r="H26" s="7">
        <f t="shared" si="1"/>
        <v>258</v>
      </c>
      <c r="I26" s="26">
        <f t="shared" si="2"/>
        <v>3.6857142857142855</v>
      </c>
    </row>
    <row r="27" spans="1:9">
      <c r="A27" s="4" t="s">
        <v>35</v>
      </c>
      <c r="B27" s="7">
        <v>5</v>
      </c>
      <c r="C27" s="23">
        <v>2</v>
      </c>
      <c r="D27" s="24">
        <v>45</v>
      </c>
      <c r="E27" s="25">
        <v>47</v>
      </c>
      <c r="F27" s="7">
        <f t="shared" si="0"/>
        <v>47</v>
      </c>
      <c r="G27" s="24">
        <v>22</v>
      </c>
      <c r="H27" s="7">
        <f t="shared" si="1"/>
        <v>24</v>
      </c>
      <c r="I27" s="26">
        <f t="shared" si="2"/>
        <v>2.4</v>
      </c>
    </row>
    <row r="28" spans="1:9">
      <c r="A28" s="4" t="s">
        <v>49</v>
      </c>
      <c r="B28" s="7">
        <v>7</v>
      </c>
      <c r="C28" s="23">
        <v>5</v>
      </c>
      <c r="D28" s="24">
        <v>50</v>
      </c>
      <c r="E28" s="25">
        <v>43</v>
      </c>
      <c r="F28" s="7">
        <f t="shared" si="0"/>
        <v>55</v>
      </c>
      <c r="G28" s="24">
        <v>44</v>
      </c>
      <c r="H28" s="7">
        <f t="shared" si="1"/>
        <v>49</v>
      </c>
      <c r="I28" s="26">
        <f t="shared" si="2"/>
        <v>3.5</v>
      </c>
    </row>
    <row r="29" spans="1:9">
      <c r="A29" s="4" t="s">
        <v>44</v>
      </c>
      <c r="B29" s="7">
        <v>18</v>
      </c>
      <c r="C29" s="23">
        <v>17</v>
      </c>
      <c r="D29" s="24">
        <v>93</v>
      </c>
      <c r="E29" s="25">
        <v>105</v>
      </c>
      <c r="F29" s="7">
        <f t="shared" si="0"/>
        <v>110</v>
      </c>
      <c r="G29" s="24">
        <v>106</v>
      </c>
      <c r="H29" s="7">
        <f t="shared" si="1"/>
        <v>123</v>
      </c>
      <c r="I29" s="26">
        <f t="shared" si="2"/>
        <v>3.4166666666666665</v>
      </c>
    </row>
    <row r="30" spans="1:9">
      <c r="A30" s="4" t="s">
        <v>36</v>
      </c>
      <c r="B30" s="7">
        <v>5</v>
      </c>
      <c r="C30" s="23">
        <v>31</v>
      </c>
      <c r="D30" s="24">
        <v>24</v>
      </c>
      <c r="E30" s="25">
        <v>12</v>
      </c>
      <c r="F30" s="7">
        <f t="shared" si="0"/>
        <v>55</v>
      </c>
      <c r="G30" s="24">
        <v>24</v>
      </c>
      <c r="H30" s="7">
        <f t="shared" si="1"/>
        <v>55</v>
      </c>
      <c r="I30" s="26">
        <f t="shared" si="2"/>
        <v>5.5</v>
      </c>
    </row>
    <row r="31" spans="1:9">
      <c r="A31" s="4" t="s">
        <v>37</v>
      </c>
      <c r="B31" s="7">
        <v>5</v>
      </c>
      <c r="C31" s="23">
        <v>1</v>
      </c>
      <c r="D31" s="24">
        <v>19</v>
      </c>
      <c r="E31" s="25">
        <v>2</v>
      </c>
      <c r="F31" s="7">
        <f t="shared" si="0"/>
        <v>20</v>
      </c>
      <c r="G31" s="24">
        <v>32</v>
      </c>
      <c r="H31" s="7">
        <f t="shared" si="1"/>
        <v>33</v>
      </c>
      <c r="I31" s="26">
        <f t="shared" si="2"/>
        <v>3.3</v>
      </c>
    </row>
    <row r="32" spans="1:9">
      <c r="A32" s="4" t="s">
        <v>38</v>
      </c>
      <c r="B32" s="7">
        <v>3</v>
      </c>
      <c r="C32" s="23">
        <v>0</v>
      </c>
      <c r="D32" s="24">
        <v>2</v>
      </c>
      <c r="E32" s="25">
        <v>1</v>
      </c>
      <c r="F32" s="7">
        <f t="shared" si="0"/>
        <v>2</v>
      </c>
      <c r="G32" s="24">
        <v>12</v>
      </c>
      <c r="H32" s="7">
        <f t="shared" si="1"/>
        <v>12</v>
      </c>
      <c r="I32" s="26">
        <f t="shared" si="2"/>
        <v>2</v>
      </c>
    </row>
    <row r="33" spans="1:9">
      <c r="A33" s="4" t="s">
        <v>39</v>
      </c>
      <c r="B33" s="7">
        <v>57</v>
      </c>
      <c r="C33" s="23">
        <v>1</v>
      </c>
      <c r="D33" s="24">
        <v>0</v>
      </c>
      <c r="E33" s="28"/>
      <c r="F33" s="7">
        <f t="shared" si="0"/>
        <v>1</v>
      </c>
      <c r="G33" s="24">
        <v>280</v>
      </c>
      <c r="H33" s="7">
        <f t="shared" si="1"/>
        <v>281</v>
      </c>
      <c r="I33" s="26">
        <f t="shared" si="2"/>
        <v>2.4649122807017543</v>
      </c>
    </row>
    <row r="34" spans="1:9">
      <c r="A34" s="5" t="s">
        <v>13</v>
      </c>
      <c r="B34" s="8"/>
      <c r="C34" s="8">
        <f t="shared" ref="C34:H34" si="3">SUM(C4:C33)</f>
        <v>198</v>
      </c>
      <c r="D34" s="8">
        <f t="shared" si="3"/>
        <v>1340</v>
      </c>
      <c r="E34" s="7">
        <f t="shared" si="3"/>
        <v>1227</v>
      </c>
      <c r="F34" s="8">
        <f t="shared" si="3"/>
        <v>1538</v>
      </c>
      <c r="G34" s="8">
        <f t="shared" si="3"/>
        <v>1379</v>
      </c>
      <c r="H34" s="8">
        <f t="shared" si="3"/>
        <v>1577</v>
      </c>
      <c r="I34" s="26"/>
    </row>
    <row r="35" spans="1:9" ht="46" customHeight="1">
      <c r="A35" s="37" t="s">
        <v>42</v>
      </c>
      <c r="B35" s="38"/>
      <c r="C35" s="38"/>
      <c r="D35" s="38"/>
      <c r="E35" s="38"/>
      <c r="F35" s="38"/>
      <c r="G35" s="38"/>
      <c r="H35" s="38"/>
      <c r="I35" s="38"/>
    </row>
  </sheetData>
  <mergeCells count="8">
    <mergeCell ref="A35:I35"/>
    <mergeCell ref="A1:I1"/>
    <mergeCell ref="A2:A3"/>
    <mergeCell ref="B2:B3"/>
    <mergeCell ref="C2:F2"/>
    <mergeCell ref="G2:G3"/>
    <mergeCell ref="H2:H3"/>
    <mergeCell ref="I2:I3"/>
  </mergeCells>
  <phoneticPr fontId="11" type="noConversion"/>
  <pageMargins left="0.75000000000000011" right="0.75000000000000011" top="1" bottom="1" header="0.5" footer="0.5"/>
  <pageSetup scale="80" orientation="landscape" horizontalDpi="4294967292" verticalDpi="429496729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35"/>
  <sheetViews>
    <sheetView view="pageLayout" workbookViewId="0">
      <selection sqref="A1:I1"/>
    </sheetView>
  </sheetViews>
  <sheetFormatPr baseColWidth="10" defaultRowHeight="15"/>
  <cols>
    <col min="1" max="1" width="29.5" customWidth="1"/>
  </cols>
  <sheetData>
    <row r="1" spans="1:9">
      <c r="A1" s="45" t="s">
        <v>2</v>
      </c>
      <c r="B1" s="45"/>
      <c r="C1" s="45"/>
      <c r="D1" s="45"/>
      <c r="E1" s="45"/>
      <c r="F1" s="45"/>
      <c r="G1" s="45"/>
      <c r="H1" s="45"/>
      <c r="I1" s="45"/>
    </row>
    <row r="2" spans="1:9">
      <c r="A2" s="46" t="s">
        <v>14</v>
      </c>
      <c r="B2" s="48" t="s">
        <v>15</v>
      </c>
      <c r="C2" s="50" t="s">
        <v>16</v>
      </c>
      <c r="D2" s="51"/>
      <c r="E2" s="51"/>
      <c r="F2" s="52"/>
      <c r="G2" s="48" t="s">
        <v>17</v>
      </c>
      <c r="H2" s="48" t="s">
        <v>18</v>
      </c>
      <c r="I2" s="48" t="s">
        <v>19</v>
      </c>
    </row>
    <row r="3" spans="1:9" ht="43" customHeight="1">
      <c r="A3" s="47"/>
      <c r="B3" s="49"/>
      <c r="C3" s="9" t="s">
        <v>20</v>
      </c>
      <c r="D3" s="9" t="s">
        <v>21</v>
      </c>
      <c r="E3" s="9" t="s">
        <v>22</v>
      </c>
      <c r="F3" s="9" t="s">
        <v>12</v>
      </c>
      <c r="G3" s="49"/>
      <c r="H3" s="49"/>
      <c r="I3" s="49"/>
    </row>
    <row r="4" spans="1:9">
      <c r="A4" s="10" t="s">
        <v>54</v>
      </c>
      <c r="B4" s="11">
        <v>4</v>
      </c>
      <c r="C4" s="29">
        <v>2</v>
      </c>
      <c r="D4" s="29">
        <v>14</v>
      </c>
      <c r="E4" s="29">
        <v>14</v>
      </c>
      <c r="F4" s="11">
        <f>SUM(C4:D4)</f>
        <v>16</v>
      </c>
      <c r="G4" s="29">
        <v>44</v>
      </c>
      <c r="H4" s="11">
        <f>SUM(G4+C4)</f>
        <v>46</v>
      </c>
      <c r="I4" s="30">
        <f>(H4/((B4/7)*30))</f>
        <v>2.6833333333333336</v>
      </c>
    </row>
    <row r="5" spans="1:9">
      <c r="A5" s="12" t="s">
        <v>24</v>
      </c>
      <c r="B5" s="11">
        <v>7</v>
      </c>
      <c r="C5" s="29">
        <v>1</v>
      </c>
      <c r="D5" s="29">
        <v>56</v>
      </c>
      <c r="E5" s="29">
        <v>44</v>
      </c>
      <c r="F5" s="11">
        <f t="shared" ref="F5:F33" si="0">SUM(C5:D5)</f>
        <v>57</v>
      </c>
      <c r="G5" s="29">
        <v>95</v>
      </c>
      <c r="H5" s="11">
        <f t="shared" ref="H5:H24" si="1">SUM(G5+C5)</f>
        <v>96</v>
      </c>
      <c r="I5" s="30">
        <f t="shared" ref="I5:I33" si="2">(H5/((B5/7)*30))</f>
        <v>3.2</v>
      </c>
    </row>
    <row r="6" spans="1:9">
      <c r="A6" s="12" t="s">
        <v>25</v>
      </c>
      <c r="B6" s="11">
        <v>5</v>
      </c>
      <c r="C6" s="29">
        <v>7</v>
      </c>
      <c r="D6" s="29">
        <v>201</v>
      </c>
      <c r="E6" s="29">
        <v>203</v>
      </c>
      <c r="F6" s="11">
        <f t="shared" si="0"/>
        <v>208</v>
      </c>
      <c r="G6" s="29">
        <v>49</v>
      </c>
      <c r="H6" s="11">
        <f t="shared" si="1"/>
        <v>56</v>
      </c>
      <c r="I6" s="30">
        <f t="shared" si="2"/>
        <v>2.6133333333333333</v>
      </c>
    </row>
    <row r="7" spans="1:9">
      <c r="A7" s="12" t="s">
        <v>26</v>
      </c>
      <c r="B7" s="11">
        <v>5</v>
      </c>
      <c r="C7" s="29">
        <v>3</v>
      </c>
      <c r="D7" s="29">
        <v>115</v>
      </c>
      <c r="E7" s="29">
        <v>93</v>
      </c>
      <c r="F7" s="11">
        <f t="shared" si="0"/>
        <v>118</v>
      </c>
      <c r="G7" s="29">
        <v>58</v>
      </c>
      <c r="H7" s="11">
        <f t="shared" si="1"/>
        <v>61</v>
      </c>
      <c r="I7" s="30">
        <f t="shared" si="2"/>
        <v>2.8466666666666662</v>
      </c>
    </row>
    <row r="8" spans="1:9">
      <c r="A8" s="12" t="s">
        <v>50</v>
      </c>
      <c r="B8" s="11">
        <v>6</v>
      </c>
      <c r="C8" s="29">
        <v>0</v>
      </c>
      <c r="D8" s="29">
        <v>2</v>
      </c>
      <c r="E8" s="29"/>
      <c r="F8" s="11">
        <f t="shared" si="0"/>
        <v>2</v>
      </c>
      <c r="G8" s="29">
        <v>82</v>
      </c>
      <c r="H8" s="11">
        <f t="shared" si="1"/>
        <v>82</v>
      </c>
      <c r="I8" s="30">
        <f t="shared" si="2"/>
        <v>3.1888888888888891</v>
      </c>
    </row>
    <row r="9" spans="1:9">
      <c r="A9" s="12" t="s">
        <v>27</v>
      </c>
      <c r="B9" s="11">
        <v>3</v>
      </c>
      <c r="C9" s="29">
        <v>1</v>
      </c>
      <c r="D9" s="29">
        <v>12</v>
      </c>
      <c r="E9" s="29">
        <v>11</v>
      </c>
      <c r="F9" s="11">
        <f t="shared" si="0"/>
        <v>13</v>
      </c>
      <c r="G9" s="29">
        <v>34</v>
      </c>
      <c r="H9" s="11">
        <f t="shared" si="1"/>
        <v>35</v>
      </c>
      <c r="I9" s="30">
        <f t="shared" si="2"/>
        <v>2.7222222222222223</v>
      </c>
    </row>
    <row r="10" spans="1:9">
      <c r="A10" s="12" t="s">
        <v>5</v>
      </c>
      <c r="B10" s="11">
        <v>3</v>
      </c>
      <c r="C10" s="29">
        <v>0</v>
      </c>
      <c r="D10" s="29">
        <v>0</v>
      </c>
      <c r="E10" s="29">
        <v>0</v>
      </c>
      <c r="F10" s="11">
        <f t="shared" si="0"/>
        <v>0</v>
      </c>
      <c r="G10" s="29">
        <v>30</v>
      </c>
      <c r="H10" s="11">
        <f t="shared" si="1"/>
        <v>30</v>
      </c>
      <c r="I10" s="30">
        <f t="shared" si="2"/>
        <v>2.3333333333333335</v>
      </c>
    </row>
    <row r="11" spans="1:9">
      <c r="A11" s="12" t="s">
        <v>47</v>
      </c>
      <c r="B11" s="11">
        <v>8</v>
      </c>
      <c r="C11" s="29">
        <v>31</v>
      </c>
      <c r="D11" s="29">
        <v>337</v>
      </c>
      <c r="E11" s="29">
        <v>272</v>
      </c>
      <c r="F11" s="11">
        <f t="shared" si="0"/>
        <v>368</v>
      </c>
      <c r="G11" s="29">
        <v>143</v>
      </c>
      <c r="H11" s="11">
        <f t="shared" si="1"/>
        <v>174</v>
      </c>
      <c r="I11" s="30">
        <f t="shared" si="2"/>
        <v>5.0750000000000002</v>
      </c>
    </row>
    <row r="12" spans="1:9">
      <c r="A12" s="12" t="s">
        <v>41</v>
      </c>
      <c r="B12" s="11">
        <v>3</v>
      </c>
      <c r="C12" s="29">
        <v>0</v>
      </c>
      <c r="D12" s="29">
        <v>36</v>
      </c>
      <c r="E12" s="29">
        <v>34</v>
      </c>
      <c r="F12" s="11">
        <f t="shared" si="0"/>
        <v>36</v>
      </c>
      <c r="G12" s="29">
        <v>26</v>
      </c>
      <c r="H12" s="11">
        <f t="shared" si="1"/>
        <v>26</v>
      </c>
      <c r="I12" s="30">
        <f t="shared" si="2"/>
        <v>2.0222222222222226</v>
      </c>
    </row>
    <row r="13" spans="1:9">
      <c r="A13" s="12" t="s">
        <v>45</v>
      </c>
      <c r="B13" s="11">
        <v>3</v>
      </c>
      <c r="C13" s="29">
        <v>2</v>
      </c>
      <c r="D13" s="29">
        <v>10</v>
      </c>
      <c r="E13" s="29">
        <v>12</v>
      </c>
      <c r="F13" s="11">
        <f t="shared" si="0"/>
        <v>12</v>
      </c>
      <c r="G13" s="29">
        <v>43</v>
      </c>
      <c r="H13" s="11">
        <f t="shared" si="1"/>
        <v>45</v>
      </c>
      <c r="I13" s="30">
        <f t="shared" si="2"/>
        <v>3.5000000000000004</v>
      </c>
    </row>
    <row r="14" spans="1:9">
      <c r="A14" s="12" t="s">
        <v>46</v>
      </c>
      <c r="B14" s="11">
        <v>9</v>
      </c>
      <c r="C14" s="29">
        <v>30</v>
      </c>
      <c r="D14" s="29">
        <v>331</v>
      </c>
      <c r="E14" s="29">
        <v>360</v>
      </c>
      <c r="F14" s="11">
        <f t="shared" si="0"/>
        <v>361</v>
      </c>
      <c r="G14" s="29">
        <v>86</v>
      </c>
      <c r="H14" s="11">
        <f t="shared" si="1"/>
        <v>116</v>
      </c>
      <c r="I14" s="30">
        <f t="shared" si="2"/>
        <v>3.0074074074074071</v>
      </c>
    </row>
    <row r="15" spans="1:9">
      <c r="A15" s="12" t="s">
        <v>48</v>
      </c>
      <c r="B15" s="11">
        <v>6</v>
      </c>
      <c r="C15" s="29">
        <v>4</v>
      </c>
      <c r="D15" s="29">
        <v>172</v>
      </c>
      <c r="E15" s="29">
        <v>69</v>
      </c>
      <c r="F15" s="11">
        <f t="shared" si="0"/>
        <v>176</v>
      </c>
      <c r="G15" s="29">
        <v>93</v>
      </c>
      <c r="H15" s="11">
        <f t="shared" si="1"/>
        <v>97</v>
      </c>
      <c r="I15" s="30">
        <f t="shared" si="2"/>
        <v>3.7722222222222226</v>
      </c>
    </row>
    <row r="16" spans="1:9">
      <c r="A16" s="12" t="s">
        <v>52</v>
      </c>
      <c r="B16" s="11">
        <v>4</v>
      </c>
      <c r="C16" s="29">
        <v>2</v>
      </c>
      <c r="D16" s="29">
        <v>83</v>
      </c>
      <c r="E16" s="29">
        <v>85</v>
      </c>
      <c r="F16" s="11">
        <f t="shared" si="0"/>
        <v>85</v>
      </c>
      <c r="G16" s="29">
        <v>29</v>
      </c>
      <c r="H16" s="11">
        <f t="shared" si="1"/>
        <v>31</v>
      </c>
      <c r="I16" s="30">
        <f t="shared" si="2"/>
        <v>1.8083333333333333</v>
      </c>
    </row>
    <row r="17" spans="1:9">
      <c r="A17" s="12" t="s">
        <v>29</v>
      </c>
      <c r="B17" s="11">
        <v>3</v>
      </c>
      <c r="C17" s="29">
        <v>0</v>
      </c>
      <c r="D17" s="29">
        <v>4</v>
      </c>
      <c r="E17" s="29">
        <v>4</v>
      </c>
      <c r="F17" s="11">
        <f t="shared" si="0"/>
        <v>4</v>
      </c>
      <c r="G17" s="29">
        <v>32</v>
      </c>
      <c r="H17" s="11">
        <f t="shared" si="1"/>
        <v>32</v>
      </c>
      <c r="I17" s="30">
        <f t="shared" si="2"/>
        <v>2.4888888888888889</v>
      </c>
    </row>
    <row r="18" spans="1:9">
      <c r="A18" s="12" t="s">
        <v>53</v>
      </c>
      <c r="B18" s="11">
        <v>4</v>
      </c>
      <c r="C18" s="29">
        <v>0</v>
      </c>
      <c r="D18" s="29">
        <v>10</v>
      </c>
      <c r="E18" s="29">
        <v>9</v>
      </c>
      <c r="F18" s="11">
        <f t="shared" si="0"/>
        <v>10</v>
      </c>
      <c r="G18" s="29">
        <v>51</v>
      </c>
      <c r="H18" s="11">
        <f t="shared" si="1"/>
        <v>51</v>
      </c>
      <c r="I18" s="30">
        <f t="shared" si="2"/>
        <v>2.9750000000000001</v>
      </c>
    </row>
    <row r="19" spans="1:9">
      <c r="A19" s="12" t="s">
        <v>30</v>
      </c>
      <c r="B19" s="11">
        <v>5</v>
      </c>
      <c r="C19" s="29">
        <v>8</v>
      </c>
      <c r="D19" s="29">
        <v>59</v>
      </c>
      <c r="E19" s="29">
        <v>57</v>
      </c>
      <c r="F19" s="11">
        <f t="shared" si="0"/>
        <v>67</v>
      </c>
      <c r="G19" s="29">
        <v>64</v>
      </c>
      <c r="H19" s="11">
        <f t="shared" si="1"/>
        <v>72</v>
      </c>
      <c r="I19" s="30">
        <f t="shared" si="2"/>
        <v>3.36</v>
      </c>
    </row>
    <row r="20" spans="1:9">
      <c r="A20" s="12" t="s">
        <v>31</v>
      </c>
      <c r="B20" s="11">
        <v>3</v>
      </c>
      <c r="C20" s="29">
        <v>0</v>
      </c>
      <c r="D20" s="29">
        <v>12</v>
      </c>
      <c r="E20" s="29">
        <v>12</v>
      </c>
      <c r="F20" s="11">
        <f t="shared" si="0"/>
        <v>12</v>
      </c>
      <c r="G20" s="29">
        <v>29</v>
      </c>
      <c r="H20" s="11">
        <f t="shared" si="1"/>
        <v>29</v>
      </c>
      <c r="I20" s="30">
        <f t="shared" si="2"/>
        <v>2.255555555555556</v>
      </c>
    </row>
    <row r="21" spans="1:9">
      <c r="A21" s="12" t="s">
        <v>32</v>
      </c>
      <c r="B21" s="11">
        <v>3</v>
      </c>
      <c r="C21" s="29">
        <v>0</v>
      </c>
      <c r="D21" s="29">
        <v>14</v>
      </c>
      <c r="E21" s="29">
        <v>4</v>
      </c>
      <c r="F21" s="11">
        <f t="shared" si="0"/>
        <v>14</v>
      </c>
      <c r="G21" s="29">
        <v>40</v>
      </c>
      <c r="H21" s="11">
        <f t="shared" si="1"/>
        <v>40</v>
      </c>
      <c r="I21" s="30">
        <f t="shared" si="2"/>
        <v>3.1111111111111116</v>
      </c>
    </row>
    <row r="22" spans="1:9">
      <c r="A22" s="12" t="s">
        <v>6</v>
      </c>
      <c r="B22" s="11">
        <v>14</v>
      </c>
      <c r="C22" s="29">
        <v>77</v>
      </c>
      <c r="D22" s="29">
        <v>575</v>
      </c>
      <c r="E22" s="29">
        <v>455</v>
      </c>
      <c r="F22" s="11">
        <f t="shared" si="0"/>
        <v>652</v>
      </c>
      <c r="G22" s="29">
        <v>141</v>
      </c>
      <c r="H22" s="11">
        <f t="shared" si="1"/>
        <v>218</v>
      </c>
      <c r="I22" s="30">
        <f t="shared" si="2"/>
        <v>3.6333333333333333</v>
      </c>
    </row>
    <row r="23" spans="1:9">
      <c r="A23" s="12" t="s">
        <v>34</v>
      </c>
      <c r="B23" s="11">
        <v>7</v>
      </c>
      <c r="C23" s="29">
        <v>5</v>
      </c>
      <c r="D23" s="29">
        <v>167</v>
      </c>
      <c r="E23" s="29">
        <v>172</v>
      </c>
      <c r="F23" s="11">
        <f t="shared" si="0"/>
        <v>172</v>
      </c>
      <c r="G23" s="29">
        <v>77</v>
      </c>
      <c r="H23" s="11">
        <f t="shared" si="1"/>
        <v>82</v>
      </c>
      <c r="I23" s="30">
        <f t="shared" si="2"/>
        <v>2.7333333333333334</v>
      </c>
    </row>
    <row r="24" spans="1:9">
      <c r="A24" s="12" t="s">
        <v>51</v>
      </c>
      <c r="B24" s="11">
        <v>5</v>
      </c>
      <c r="C24" s="29">
        <v>0</v>
      </c>
      <c r="D24" s="29">
        <v>4</v>
      </c>
      <c r="E24" s="29"/>
      <c r="F24" s="11">
        <f t="shared" si="0"/>
        <v>4</v>
      </c>
      <c r="G24" s="29">
        <v>76</v>
      </c>
      <c r="H24" s="11">
        <f t="shared" si="1"/>
        <v>76</v>
      </c>
      <c r="I24" s="30">
        <f t="shared" si="2"/>
        <v>3.5466666666666664</v>
      </c>
    </row>
    <row r="25" spans="1:9">
      <c r="A25" s="12" t="s">
        <v>40</v>
      </c>
      <c r="B25" s="11">
        <v>3</v>
      </c>
      <c r="C25" s="29">
        <v>1</v>
      </c>
      <c r="D25" s="29">
        <v>10</v>
      </c>
      <c r="E25" s="29">
        <v>10</v>
      </c>
      <c r="F25" s="11">
        <f t="shared" si="0"/>
        <v>11</v>
      </c>
      <c r="G25" s="29">
        <v>50</v>
      </c>
      <c r="H25" s="11">
        <f>SUM(G25+C25)</f>
        <v>51</v>
      </c>
      <c r="I25" s="30">
        <f t="shared" si="2"/>
        <v>3.9666666666666672</v>
      </c>
    </row>
    <row r="26" spans="1:9">
      <c r="A26" s="12" t="s">
        <v>43</v>
      </c>
      <c r="B26" s="11">
        <v>35</v>
      </c>
      <c r="C26" s="29">
        <v>74</v>
      </c>
      <c r="D26" s="29">
        <v>306</v>
      </c>
      <c r="E26" s="29">
        <v>271</v>
      </c>
      <c r="F26" s="11">
        <f t="shared" si="0"/>
        <v>380</v>
      </c>
      <c r="G26" s="29">
        <v>430</v>
      </c>
      <c r="H26" s="11">
        <f t="shared" ref="H26:H34" si="3">SUM(G26+C26)</f>
        <v>504</v>
      </c>
      <c r="I26" s="30">
        <f t="shared" si="2"/>
        <v>3.36</v>
      </c>
    </row>
    <row r="27" spans="1:9">
      <c r="A27" s="12" t="s">
        <v>35</v>
      </c>
      <c r="B27" s="29">
        <v>7</v>
      </c>
      <c r="C27" s="29">
        <v>7</v>
      </c>
      <c r="D27" s="29">
        <v>117</v>
      </c>
      <c r="E27" s="29">
        <v>124</v>
      </c>
      <c r="F27" s="11">
        <f t="shared" si="0"/>
        <v>124</v>
      </c>
      <c r="G27" s="29">
        <v>62</v>
      </c>
      <c r="H27" s="11">
        <f t="shared" si="3"/>
        <v>69</v>
      </c>
      <c r="I27" s="30">
        <f t="shared" si="2"/>
        <v>2.2999999999999998</v>
      </c>
    </row>
    <row r="28" spans="1:9">
      <c r="A28" s="12" t="s">
        <v>49</v>
      </c>
      <c r="B28" s="11">
        <v>7</v>
      </c>
      <c r="C28" s="29">
        <v>12</v>
      </c>
      <c r="D28" s="29">
        <v>184</v>
      </c>
      <c r="E28" s="29">
        <v>125</v>
      </c>
      <c r="F28" s="11">
        <f t="shared" si="0"/>
        <v>196</v>
      </c>
      <c r="G28" s="29">
        <v>110</v>
      </c>
      <c r="H28" s="11">
        <f t="shared" si="3"/>
        <v>122</v>
      </c>
      <c r="I28" s="30">
        <f t="shared" si="2"/>
        <v>4.0666666666666664</v>
      </c>
    </row>
    <row r="29" spans="1:9">
      <c r="A29" s="12" t="s">
        <v>44</v>
      </c>
      <c r="B29" s="11">
        <v>18</v>
      </c>
      <c r="C29" s="29">
        <v>33</v>
      </c>
      <c r="D29" s="29">
        <v>175</v>
      </c>
      <c r="E29" s="29">
        <v>206</v>
      </c>
      <c r="F29" s="11">
        <f>SUM(C29:D29)</f>
        <v>208</v>
      </c>
      <c r="G29" s="29">
        <v>221</v>
      </c>
      <c r="H29" s="11">
        <f t="shared" si="3"/>
        <v>254</v>
      </c>
      <c r="I29" s="30">
        <f t="shared" si="2"/>
        <v>3.2925925925925923</v>
      </c>
    </row>
    <row r="30" spans="1:9">
      <c r="A30" s="12" t="s">
        <v>36</v>
      </c>
      <c r="B30" s="11">
        <v>5</v>
      </c>
      <c r="C30" s="29">
        <v>2</v>
      </c>
      <c r="D30" s="29">
        <v>29</v>
      </c>
      <c r="E30" s="29">
        <v>6</v>
      </c>
      <c r="F30" s="11">
        <f t="shared" si="0"/>
        <v>31</v>
      </c>
      <c r="G30" s="29">
        <v>41</v>
      </c>
      <c r="H30" s="11">
        <f t="shared" si="3"/>
        <v>43</v>
      </c>
      <c r="I30" s="30">
        <f t="shared" si="2"/>
        <v>2.0066666666666664</v>
      </c>
    </row>
    <row r="31" spans="1:9">
      <c r="A31" s="12" t="s">
        <v>37</v>
      </c>
      <c r="B31" s="11">
        <v>5</v>
      </c>
      <c r="C31" s="29">
        <v>3</v>
      </c>
      <c r="D31" s="29">
        <v>62</v>
      </c>
      <c r="E31" s="29">
        <v>12</v>
      </c>
      <c r="F31" s="11">
        <f t="shared" si="0"/>
        <v>65</v>
      </c>
      <c r="G31" s="29">
        <v>64</v>
      </c>
      <c r="H31" s="11">
        <f t="shared" si="3"/>
        <v>67</v>
      </c>
      <c r="I31" s="30">
        <f t="shared" si="2"/>
        <v>3.1266666666666665</v>
      </c>
    </row>
    <row r="32" spans="1:9">
      <c r="A32" s="12" t="s">
        <v>38</v>
      </c>
      <c r="B32" s="11">
        <v>3</v>
      </c>
      <c r="C32" s="29">
        <v>0</v>
      </c>
      <c r="D32" s="29">
        <v>3</v>
      </c>
      <c r="E32" s="29">
        <v>2</v>
      </c>
      <c r="F32" s="11">
        <f t="shared" si="0"/>
        <v>3</v>
      </c>
      <c r="G32" s="29">
        <v>44</v>
      </c>
      <c r="H32" s="11">
        <f t="shared" si="3"/>
        <v>44</v>
      </c>
      <c r="I32" s="30">
        <f t="shared" si="2"/>
        <v>3.4222222222222225</v>
      </c>
    </row>
    <row r="33" spans="1:9">
      <c r="A33" s="12" t="s">
        <v>39</v>
      </c>
      <c r="B33" s="11">
        <v>57</v>
      </c>
      <c r="C33" s="29">
        <v>0</v>
      </c>
      <c r="D33" s="29">
        <v>0</v>
      </c>
      <c r="E33" s="11">
        <v>0</v>
      </c>
      <c r="F33" s="11">
        <f t="shared" si="0"/>
        <v>0</v>
      </c>
      <c r="G33" s="29">
        <v>865</v>
      </c>
      <c r="H33" s="11">
        <f t="shared" si="3"/>
        <v>865</v>
      </c>
      <c r="I33" s="30">
        <f t="shared" si="2"/>
        <v>3.5409356725146202</v>
      </c>
    </row>
    <row r="34" spans="1:9">
      <c r="A34" s="13" t="s">
        <v>13</v>
      </c>
      <c r="B34" s="29"/>
      <c r="C34" s="29">
        <f>SUM(C4:C33)</f>
        <v>305</v>
      </c>
      <c r="D34" s="29">
        <f>SUM(D4:D33)</f>
        <v>3100</v>
      </c>
      <c r="E34" s="29">
        <f>SUM(E4:E33)</f>
        <v>2666</v>
      </c>
      <c r="F34" s="29">
        <f>SUM(F4:F33)</f>
        <v>3405</v>
      </c>
      <c r="G34" s="29">
        <f>SUM(G4:G33)</f>
        <v>3209</v>
      </c>
      <c r="H34" s="11">
        <f t="shared" si="3"/>
        <v>3514</v>
      </c>
      <c r="I34" s="30"/>
    </row>
    <row r="35" spans="1:9" ht="58" customHeight="1">
      <c r="A35" s="43" t="s">
        <v>7</v>
      </c>
      <c r="B35" s="37"/>
      <c r="C35" s="37"/>
      <c r="D35" s="37"/>
      <c r="E35" s="37"/>
      <c r="F35" s="37"/>
      <c r="G35" s="37"/>
      <c r="H35" s="37"/>
      <c r="I35" s="44"/>
    </row>
  </sheetData>
  <mergeCells count="8">
    <mergeCell ref="A35:I35"/>
    <mergeCell ref="A1:I1"/>
    <mergeCell ref="A2:A3"/>
    <mergeCell ref="B2:B3"/>
    <mergeCell ref="C2:F2"/>
    <mergeCell ref="G2:G3"/>
    <mergeCell ref="H2:H3"/>
    <mergeCell ref="I2:I3"/>
  </mergeCells>
  <phoneticPr fontId="11" type="noConversion"/>
  <pageMargins left="0.75000000000000011" right="0.75000000000000011" top="1" bottom="1" header="0.5" footer="0.5"/>
  <pageSetup scale="78" orientation="landscape" horizontalDpi="4294967292" verticalDpi="429496729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35"/>
  <sheetViews>
    <sheetView view="pageLayout" workbookViewId="0">
      <selection sqref="A1:I1"/>
    </sheetView>
  </sheetViews>
  <sheetFormatPr baseColWidth="10" defaultRowHeight="15"/>
  <cols>
    <col min="1" max="1" width="27.1640625" customWidth="1"/>
  </cols>
  <sheetData>
    <row r="1" spans="1:9">
      <c r="A1" s="39" t="s">
        <v>3</v>
      </c>
      <c r="B1" s="39"/>
      <c r="C1" s="39"/>
      <c r="D1" s="39"/>
      <c r="E1" s="39"/>
      <c r="F1" s="39"/>
      <c r="G1" s="39"/>
      <c r="H1" s="39"/>
      <c r="I1" s="39"/>
    </row>
    <row r="2" spans="1:9">
      <c r="A2" s="55" t="s">
        <v>14</v>
      </c>
      <c r="B2" s="42" t="s">
        <v>15</v>
      </c>
      <c r="C2" s="42" t="s">
        <v>16</v>
      </c>
      <c r="D2" s="42"/>
      <c r="E2" s="42"/>
      <c r="F2" s="42"/>
      <c r="G2" s="42" t="s">
        <v>17</v>
      </c>
      <c r="H2" s="42" t="s">
        <v>18</v>
      </c>
      <c r="I2" s="42" t="s">
        <v>19</v>
      </c>
    </row>
    <row r="3" spans="1:9" ht="42" customHeight="1">
      <c r="A3" s="55"/>
      <c r="B3" s="48"/>
      <c r="C3" s="14" t="s">
        <v>20</v>
      </c>
      <c r="D3" s="14" t="s">
        <v>21</v>
      </c>
      <c r="E3" s="14" t="s">
        <v>22</v>
      </c>
      <c r="F3" s="14" t="s">
        <v>12</v>
      </c>
      <c r="G3" s="48"/>
      <c r="H3" s="48"/>
      <c r="I3" s="48"/>
    </row>
    <row r="4" spans="1:9">
      <c r="A4" s="15" t="s">
        <v>8</v>
      </c>
      <c r="B4" s="16">
        <v>4</v>
      </c>
      <c r="C4" s="31">
        <v>1</v>
      </c>
      <c r="D4" s="31">
        <v>16</v>
      </c>
      <c r="E4" s="32">
        <v>16</v>
      </c>
      <c r="F4" s="16">
        <f>SUM(C4:D4)</f>
        <v>17</v>
      </c>
      <c r="G4" s="31">
        <v>47</v>
      </c>
      <c r="H4" s="16">
        <f>SUM(G4+C4)</f>
        <v>48</v>
      </c>
      <c r="I4" s="33">
        <f>(H4/((B4/7)*29))</f>
        <v>2.8965517241379315</v>
      </c>
    </row>
    <row r="5" spans="1:9" ht="22">
      <c r="A5" s="17" t="s">
        <v>24</v>
      </c>
      <c r="B5" s="16">
        <v>7</v>
      </c>
      <c r="C5" s="31">
        <v>6</v>
      </c>
      <c r="D5" s="31">
        <v>56</v>
      </c>
      <c r="E5" s="32">
        <v>54</v>
      </c>
      <c r="F5" s="16">
        <f t="shared" ref="F5:F33" si="0">SUM(C5:D5)</f>
        <v>62</v>
      </c>
      <c r="G5" s="31">
        <v>60</v>
      </c>
      <c r="H5" s="16">
        <f t="shared" ref="H5:H33" si="1">SUM(G5+C5)</f>
        <v>66</v>
      </c>
      <c r="I5" s="33">
        <f t="shared" ref="I5:I33" si="2">(H5/((B5/7)*29))</f>
        <v>2.2758620689655173</v>
      </c>
    </row>
    <row r="6" spans="1:9">
      <c r="A6" s="17" t="s">
        <v>25</v>
      </c>
      <c r="B6" s="16">
        <v>5</v>
      </c>
      <c r="C6" s="31">
        <v>11</v>
      </c>
      <c r="D6" s="31">
        <v>161</v>
      </c>
      <c r="E6" s="32">
        <v>163</v>
      </c>
      <c r="F6" s="16">
        <f t="shared" si="0"/>
        <v>172</v>
      </c>
      <c r="G6" s="31">
        <v>91</v>
      </c>
      <c r="H6" s="16">
        <f t="shared" si="1"/>
        <v>102</v>
      </c>
      <c r="I6" s="33">
        <f t="shared" si="2"/>
        <v>4.9241379310344824</v>
      </c>
    </row>
    <row r="7" spans="1:9">
      <c r="A7" s="17" t="s">
        <v>26</v>
      </c>
      <c r="B7" s="16">
        <v>5</v>
      </c>
      <c r="C7" s="31">
        <v>7</v>
      </c>
      <c r="D7" s="31">
        <v>165</v>
      </c>
      <c r="E7" s="32">
        <v>105</v>
      </c>
      <c r="F7" s="16">
        <f t="shared" si="0"/>
        <v>172</v>
      </c>
      <c r="G7" s="31">
        <v>44</v>
      </c>
      <c r="H7" s="16">
        <f t="shared" si="1"/>
        <v>51</v>
      </c>
      <c r="I7" s="33">
        <f t="shared" si="2"/>
        <v>2.4620689655172412</v>
      </c>
    </row>
    <row r="8" spans="1:9">
      <c r="A8" s="17" t="s">
        <v>50</v>
      </c>
      <c r="B8" s="16">
        <v>6</v>
      </c>
      <c r="C8" s="31">
        <v>1</v>
      </c>
      <c r="D8" s="31">
        <v>13</v>
      </c>
      <c r="E8" s="32"/>
      <c r="F8" s="16">
        <f t="shared" si="0"/>
        <v>14</v>
      </c>
      <c r="G8" s="31">
        <v>67</v>
      </c>
      <c r="H8" s="16">
        <f t="shared" si="1"/>
        <v>68</v>
      </c>
      <c r="I8" s="33">
        <f t="shared" si="2"/>
        <v>2.7356321839080464</v>
      </c>
    </row>
    <row r="9" spans="1:9">
      <c r="A9" s="17" t="s">
        <v>27</v>
      </c>
      <c r="B9" s="16">
        <v>3</v>
      </c>
      <c r="C9" s="31">
        <v>1</v>
      </c>
      <c r="D9" s="31">
        <v>24</v>
      </c>
      <c r="E9" s="32">
        <v>25</v>
      </c>
      <c r="F9" s="16">
        <f t="shared" si="0"/>
        <v>25</v>
      </c>
      <c r="G9" s="31">
        <v>40</v>
      </c>
      <c r="H9" s="16">
        <f t="shared" si="1"/>
        <v>41</v>
      </c>
      <c r="I9" s="33">
        <f t="shared" si="2"/>
        <v>3.298850574712644</v>
      </c>
    </row>
    <row r="10" spans="1:9">
      <c r="A10" s="17" t="s">
        <v>28</v>
      </c>
      <c r="B10" s="16">
        <v>3</v>
      </c>
      <c r="C10" s="31">
        <v>0</v>
      </c>
      <c r="D10" s="31">
        <v>2</v>
      </c>
      <c r="E10" s="32">
        <v>2</v>
      </c>
      <c r="F10" s="16">
        <f t="shared" si="0"/>
        <v>2</v>
      </c>
      <c r="G10" s="31">
        <v>30</v>
      </c>
      <c r="H10" s="16">
        <f t="shared" si="1"/>
        <v>30</v>
      </c>
      <c r="I10" s="33">
        <f t="shared" si="2"/>
        <v>2.4137931034482762</v>
      </c>
    </row>
    <row r="11" spans="1:9">
      <c r="A11" s="17" t="s">
        <v>47</v>
      </c>
      <c r="B11" s="16">
        <v>8</v>
      </c>
      <c r="C11" s="31">
        <v>35</v>
      </c>
      <c r="D11" s="31">
        <v>490</v>
      </c>
      <c r="E11" s="32">
        <v>409</v>
      </c>
      <c r="F11" s="16">
        <f t="shared" si="0"/>
        <v>525</v>
      </c>
      <c r="G11" s="31">
        <v>157</v>
      </c>
      <c r="H11" s="16">
        <f t="shared" si="1"/>
        <v>192</v>
      </c>
      <c r="I11" s="33">
        <f t="shared" si="2"/>
        <v>5.793103448275863</v>
      </c>
    </row>
    <row r="12" spans="1:9">
      <c r="A12" s="17" t="s">
        <v>41</v>
      </c>
      <c r="B12" s="16">
        <v>3</v>
      </c>
      <c r="C12" s="31">
        <v>0</v>
      </c>
      <c r="D12" s="31">
        <v>29</v>
      </c>
      <c r="E12" s="32">
        <v>25</v>
      </c>
      <c r="F12" s="16">
        <f t="shared" si="0"/>
        <v>29</v>
      </c>
      <c r="G12" s="31">
        <v>19</v>
      </c>
      <c r="H12" s="16">
        <f t="shared" si="1"/>
        <v>19</v>
      </c>
      <c r="I12" s="33">
        <f t="shared" si="2"/>
        <v>1.5287356321839083</v>
      </c>
    </row>
    <row r="13" spans="1:9">
      <c r="A13" s="17" t="s">
        <v>45</v>
      </c>
      <c r="B13" s="16">
        <v>3</v>
      </c>
      <c r="C13" s="31">
        <v>0</v>
      </c>
      <c r="D13" s="31">
        <v>1</v>
      </c>
      <c r="E13" s="32">
        <v>1</v>
      </c>
      <c r="F13" s="16">
        <f t="shared" si="0"/>
        <v>1</v>
      </c>
      <c r="G13" s="31">
        <v>35</v>
      </c>
      <c r="H13" s="16">
        <f t="shared" si="1"/>
        <v>35</v>
      </c>
      <c r="I13" s="33">
        <f t="shared" si="2"/>
        <v>2.8160919540229887</v>
      </c>
    </row>
    <row r="14" spans="1:9">
      <c r="A14" s="17" t="s">
        <v>46</v>
      </c>
      <c r="B14" s="16">
        <v>9</v>
      </c>
      <c r="C14" s="31">
        <v>24</v>
      </c>
      <c r="D14" s="31">
        <v>336</v>
      </c>
      <c r="E14" s="32">
        <v>354</v>
      </c>
      <c r="F14" s="16">
        <f t="shared" si="0"/>
        <v>360</v>
      </c>
      <c r="G14" s="31">
        <v>97</v>
      </c>
      <c r="H14" s="16">
        <f t="shared" si="1"/>
        <v>121</v>
      </c>
      <c r="I14" s="33">
        <f t="shared" si="2"/>
        <v>3.2452107279693481</v>
      </c>
    </row>
    <row r="15" spans="1:9">
      <c r="A15" s="17" t="s">
        <v>48</v>
      </c>
      <c r="B15" s="16">
        <v>6</v>
      </c>
      <c r="C15" s="31">
        <v>8</v>
      </c>
      <c r="D15" s="31">
        <v>192</v>
      </c>
      <c r="E15" s="32">
        <v>105</v>
      </c>
      <c r="F15" s="16">
        <f t="shared" si="0"/>
        <v>200</v>
      </c>
      <c r="G15" s="31">
        <v>112</v>
      </c>
      <c r="H15" s="16">
        <f t="shared" si="1"/>
        <v>120</v>
      </c>
      <c r="I15" s="33">
        <f t="shared" si="2"/>
        <v>4.8275862068965525</v>
      </c>
    </row>
    <row r="16" spans="1:9">
      <c r="A16" s="17" t="s">
        <v>52</v>
      </c>
      <c r="B16" s="16">
        <v>4</v>
      </c>
      <c r="C16" s="31">
        <v>4</v>
      </c>
      <c r="D16" s="31">
        <v>56</v>
      </c>
      <c r="E16" s="32">
        <v>58</v>
      </c>
      <c r="F16" s="16">
        <f t="shared" si="0"/>
        <v>60</v>
      </c>
      <c r="G16" s="31">
        <v>21</v>
      </c>
      <c r="H16" s="16">
        <f t="shared" si="1"/>
        <v>25</v>
      </c>
      <c r="I16" s="33">
        <f t="shared" si="2"/>
        <v>1.5086206896551726</v>
      </c>
    </row>
    <row r="17" spans="1:9">
      <c r="A17" s="17" t="s">
        <v>29</v>
      </c>
      <c r="B17" s="16">
        <v>3</v>
      </c>
      <c r="C17" s="31">
        <v>0</v>
      </c>
      <c r="D17" s="31">
        <v>5</v>
      </c>
      <c r="E17" s="32">
        <v>4</v>
      </c>
      <c r="F17" s="16">
        <f t="shared" si="0"/>
        <v>5</v>
      </c>
      <c r="G17" s="31">
        <v>33</v>
      </c>
      <c r="H17" s="16">
        <f t="shared" si="1"/>
        <v>33</v>
      </c>
      <c r="I17" s="33">
        <f t="shared" si="2"/>
        <v>2.6551724137931036</v>
      </c>
    </row>
    <row r="18" spans="1:9">
      <c r="A18" s="17" t="s">
        <v>53</v>
      </c>
      <c r="B18" s="16">
        <v>4</v>
      </c>
      <c r="C18" s="31">
        <v>0</v>
      </c>
      <c r="D18" s="31">
        <v>10</v>
      </c>
      <c r="E18" s="32">
        <v>9</v>
      </c>
      <c r="F18" s="16">
        <f t="shared" si="0"/>
        <v>10</v>
      </c>
      <c r="G18" s="31">
        <v>75</v>
      </c>
      <c r="H18" s="16">
        <f t="shared" si="1"/>
        <v>75</v>
      </c>
      <c r="I18" s="33">
        <f t="shared" si="2"/>
        <v>4.5258620689655178</v>
      </c>
    </row>
    <row r="19" spans="1:9">
      <c r="A19" s="17" t="s">
        <v>30</v>
      </c>
      <c r="B19" s="16">
        <v>5</v>
      </c>
      <c r="C19" s="31">
        <v>6</v>
      </c>
      <c r="D19" s="31">
        <v>113</v>
      </c>
      <c r="E19" s="32">
        <v>110</v>
      </c>
      <c r="F19" s="16">
        <f t="shared" si="0"/>
        <v>119</v>
      </c>
      <c r="G19" s="31">
        <v>87</v>
      </c>
      <c r="H19" s="16">
        <f t="shared" si="1"/>
        <v>93</v>
      </c>
      <c r="I19" s="33">
        <f t="shared" si="2"/>
        <v>4.4896551724137925</v>
      </c>
    </row>
    <row r="20" spans="1:9">
      <c r="A20" s="17" t="s">
        <v>31</v>
      </c>
      <c r="B20" s="16">
        <v>3</v>
      </c>
      <c r="C20" s="31">
        <v>0</v>
      </c>
      <c r="D20" s="31">
        <v>4</v>
      </c>
      <c r="E20" s="32">
        <v>3</v>
      </c>
      <c r="F20" s="16">
        <f>SUM(C20:D20)</f>
        <v>4</v>
      </c>
      <c r="G20" s="31">
        <v>41</v>
      </c>
      <c r="H20" s="16">
        <f t="shared" si="1"/>
        <v>41</v>
      </c>
      <c r="I20" s="33">
        <f t="shared" si="2"/>
        <v>3.298850574712644</v>
      </c>
    </row>
    <row r="21" spans="1:9">
      <c r="A21" s="17" t="s">
        <v>32</v>
      </c>
      <c r="B21" s="16">
        <v>3</v>
      </c>
      <c r="C21" s="31">
        <v>0</v>
      </c>
      <c r="D21" s="31">
        <v>20</v>
      </c>
      <c r="E21" s="32">
        <v>8</v>
      </c>
      <c r="F21" s="16">
        <f t="shared" si="0"/>
        <v>20</v>
      </c>
      <c r="G21" s="31">
        <v>41</v>
      </c>
      <c r="H21" s="16">
        <f t="shared" si="1"/>
        <v>41</v>
      </c>
      <c r="I21" s="33">
        <f t="shared" si="2"/>
        <v>3.298850574712644</v>
      </c>
    </row>
    <row r="22" spans="1:9">
      <c r="A22" s="17" t="s">
        <v>9</v>
      </c>
      <c r="B22" s="16">
        <v>14</v>
      </c>
      <c r="C22" s="31">
        <v>95</v>
      </c>
      <c r="D22" s="31">
        <v>701</v>
      </c>
      <c r="E22" s="32">
        <v>518</v>
      </c>
      <c r="F22" s="16">
        <f t="shared" si="0"/>
        <v>796</v>
      </c>
      <c r="G22" s="31">
        <v>146</v>
      </c>
      <c r="H22" s="16">
        <f t="shared" si="1"/>
        <v>241</v>
      </c>
      <c r="I22" s="33">
        <f t="shared" si="2"/>
        <v>4.1551724137931032</v>
      </c>
    </row>
    <row r="23" spans="1:9">
      <c r="A23" s="17" t="s">
        <v>34</v>
      </c>
      <c r="B23" s="16">
        <v>7</v>
      </c>
      <c r="C23" s="31">
        <v>10</v>
      </c>
      <c r="D23" s="31">
        <v>134</v>
      </c>
      <c r="E23" s="32">
        <v>143</v>
      </c>
      <c r="F23" s="16">
        <f t="shared" si="0"/>
        <v>144</v>
      </c>
      <c r="G23" s="31">
        <v>100</v>
      </c>
      <c r="H23" s="16">
        <f t="shared" si="1"/>
        <v>110</v>
      </c>
      <c r="I23" s="33">
        <f t="shared" si="2"/>
        <v>3.7931034482758621</v>
      </c>
    </row>
    <row r="24" spans="1:9">
      <c r="A24" s="17" t="s">
        <v>51</v>
      </c>
      <c r="B24" s="16">
        <v>5</v>
      </c>
      <c r="C24" s="31">
        <v>0</v>
      </c>
      <c r="D24" s="31">
        <v>4</v>
      </c>
      <c r="E24" s="32"/>
      <c r="F24" s="16">
        <f t="shared" si="0"/>
        <v>4</v>
      </c>
      <c r="G24" s="31">
        <v>93</v>
      </c>
      <c r="H24" s="16">
        <f t="shared" si="1"/>
        <v>93</v>
      </c>
      <c r="I24" s="33">
        <f t="shared" si="2"/>
        <v>4.4896551724137925</v>
      </c>
    </row>
    <row r="25" spans="1:9">
      <c r="A25" s="17" t="s">
        <v>40</v>
      </c>
      <c r="B25" s="16">
        <v>3</v>
      </c>
      <c r="C25" s="31">
        <v>2</v>
      </c>
      <c r="D25" s="31">
        <v>16</v>
      </c>
      <c r="E25" s="32">
        <v>18</v>
      </c>
      <c r="F25" s="16">
        <f t="shared" si="0"/>
        <v>18</v>
      </c>
      <c r="G25" s="31">
        <v>45</v>
      </c>
      <c r="H25" s="16">
        <f t="shared" si="1"/>
        <v>47</v>
      </c>
      <c r="I25" s="33">
        <f t="shared" si="2"/>
        <v>3.7816091954022992</v>
      </c>
    </row>
    <row r="26" spans="1:9">
      <c r="A26" s="17" t="s">
        <v>43</v>
      </c>
      <c r="B26" s="16">
        <v>35</v>
      </c>
      <c r="C26" s="31">
        <v>69</v>
      </c>
      <c r="D26" s="31">
        <v>333</v>
      </c>
      <c r="E26" s="32">
        <v>321</v>
      </c>
      <c r="F26" s="16">
        <f t="shared" si="0"/>
        <v>402</v>
      </c>
      <c r="G26" s="31">
        <v>449</v>
      </c>
      <c r="H26" s="16">
        <f>SUM(G26+C27)</f>
        <v>455</v>
      </c>
      <c r="I26" s="33">
        <f t="shared" si="2"/>
        <v>3.1379310344827585</v>
      </c>
    </row>
    <row r="27" spans="1:9" ht="22">
      <c r="A27" s="17" t="s">
        <v>35</v>
      </c>
      <c r="B27" s="31">
        <v>7</v>
      </c>
      <c r="C27" s="31">
        <v>6</v>
      </c>
      <c r="D27" s="31">
        <v>99</v>
      </c>
      <c r="E27" s="32">
        <v>105</v>
      </c>
      <c r="F27" s="16">
        <f t="shared" si="0"/>
        <v>105</v>
      </c>
      <c r="G27" s="31">
        <v>73</v>
      </c>
      <c r="H27" s="16">
        <f t="shared" si="1"/>
        <v>79</v>
      </c>
      <c r="I27" s="33">
        <f t="shared" si="2"/>
        <v>2.7241379310344827</v>
      </c>
    </row>
    <row r="28" spans="1:9">
      <c r="A28" s="17" t="s">
        <v>49</v>
      </c>
      <c r="B28" s="16">
        <v>7</v>
      </c>
      <c r="C28" s="31">
        <v>13</v>
      </c>
      <c r="D28" s="31">
        <v>169</v>
      </c>
      <c r="E28" s="32">
        <v>136</v>
      </c>
      <c r="F28" s="16">
        <f t="shared" si="0"/>
        <v>182</v>
      </c>
      <c r="G28" s="31">
        <v>125</v>
      </c>
      <c r="H28" s="16">
        <f t="shared" si="1"/>
        <v>138</v>
      </c>
      <c r="I28" s="33">
        <f t="shared" si="2"/>
        <v>4.7586206896551726</v>
      </c>
    </row>
    <row r="29" spans="1:9">
      <c r="A29" s="17" t="s">
        <v>44</v>
      </c>
      <c r="B29" s="16">
        <v>18</v>
      </c>
      <c r="C29" s="31">
        <v>27</v>
      </c>
      <c r="D29" s="31">
        <v>178</v>
      </c>
      <c r="E29" s="32">
        <v>203</v>
      </c>
      <c r="F29" s="16">
        <f t="shared" si="0"/>
        <v>205</v>
      </c>
      <c r="G29" s="31">
        <v>206</v>
      </c>
      <c r="H29" s="16">
        <f t="shared" si="1"/>
        <v>233</v>
      </c>
      <c r="I29" s="33">
        <f t="shared" si="2"/>
        <v>3.1245210727969344</v>
      </c>
    </row>
    <row r="30" spans="1:9">
      <c r="A30" s="17" t="s">
        <v>36</v>
      </c>
      <c r="B30" s="16">
        <v>5</v>
      </c>
      <c r="C30" s="31">
        <v>3</v>
      </c>
      <c r="D30" s="31">
        <v>70</v>
      </c>
      <c r="E30" s="32">
        <v>16</v>
      </c>
      <c r="F30" s="16">
        <f t="shared" si="0"/>
        <v>73</v>
      </c>
      <c r="G30" s="31">
        <v>33</v>
      </c>
      <c r="H30" s="16">
        <f t="shared" si="1"/>
        <v>36</v>
      </c>
      <c r="I30" s="33">
        <f t="shared" si="2"/>
        <v>1.7379310344827585</v>
      </c>
    </row>
    <row r="31" spans="1:9">
      <c r="A31" s="17" t="s">
        <v>37</v>
      </c>
      <c r="B31" s="16">
        <v>5</v>
      </c>
      <c r="C31" s="31">
        <v>3</v>
      </c>
      <c r="D31" s="31">
        <v>46</v>
      </c>
      <c r="E31" s="32">
        <v>2</v>
      </c>
      <c r="F31" s="16">
        <f t="shared" si="0"/>
        <v>49</v>
      </c>
      <c r="G31" s="31">
        <v>84</v>
      </c>
      <c r="H31" s="16">
        <f t="shared" si="1"/>
        <v>87</v>
      </c>
      <c r="I31" s="33">
        <f t="shared" si="2"/>
        <v>4.2</v>
      </c>
    </row>
    <row r="32" spans="1:9">
      <c r="A32" s="17" t="s">
        <v>38</v>
      </c>
      <c r="B32" s="16">
        <v>3</v>
      </c>
      <c r="C32" s="31">
        <v>1</v>
      </c>
      <c r="D32" s="31">
        <v>12</v>
      </c>
      <c r="E32" s="32">
        <v>12</v>
      </c>
      <c r="F32" s="16">
        <f t="shared" si="0"/>
        <v>13</v>
      </c>
      <c r="G32" s="31">
        <v>37</v>
      </c>
      <c r="H32" s="16">
        <f t="shared" si="1"/>
        <v>38</v>
      </c>
      <c r="I32" s="33">
        <f t="shared" si="2"/>
        <v>3.0574712643678166</v>
      </c>
    </row>
    <row r="33" spans="1:9">
      <c r="A33" s="17" t="s">
        <v>39</v>
      </c>
      <c r="B33" s="16">
        <v>57</v>
      </c>
      <c r="C33" s="31">
        <v>2</v>
      </c>
      <c r="D33" s="31">
        <v>0</v>
      </c>
      <c r="E33" s="34"/>
      <c r="F33" s="16">
        <f t="shared" si="0"/>
        <v>2</v>
      </c>
      <c r="G33" s="31">
        <v>1080</v>
      </c>
      <c r="H33" s="16">
        <f t="shared" si="1"/>
        <v>1082</v>
      </c>
      <c r="I33" s="33">
        <f t="shared" si="2"/>
        <v>4.5819721718088324</v>
      </c>
    </row>
    <row r="34" spans="1:9">
      <c r="A34" s="18" t="s">
        <v>13</v>
      </c>
      <c r="B34" s="19"/>
      <c r="C34" s="19">
        <f t="shared" ref="C34:H34" si="3">SUM(C4:C33)</f>
        <v>335</v>
      </c>
      <c r="D34" s="19">
        <f t="shared" si="3"/>
        <v>3455</v>
      </c>
      <c r="E34" s="16">
        <f t="shared" si="3"/>
        <v>2925</v>
      </c>
      <c r="F34" s="19">
        <f t="shared" si="3"/>
        <v>3790</v>
      </c>
      <c r="G34" s="19">
        <f t="shared" si="3"/>
        <v>3568</v>
      </c>
      <c r="H34" s="19">
        <f t="shared" si="3"/>
        <v>3840</v>
      </c>
      <c r="I34" s="33"/>
    </row>
    <row r="35" spans="1:9" ht="49" customHeight="1">
      <c r="A35" s="53" t="s">
        <v>10</v>
      </c>
      <c r="B35" s="54"/>
      <c r="C35" s="54"/>
      <c r="D35" s="54"/>
      <c r="E35" s="54"/>
      <c r="F35" s="54"/>
      <c r="G35" s="54"/>
      <c r="H35" s="54"/>
      <c r="I35" s="54"/>
    </row>
  </sheetData>
  <mergeCells count="8">
    <mergeCell ref="A35:I35"/>
    <mergeCell ref="A1:I1"/>
    <mergeCell ref="A2:A3"/>
    <mergeCell ref="B2:B3"/>
    <mergeCell ref="C2:F2"/>
    <mergeCell ref="G2:G3"/>
    <mergeCell ref="H2:H3"/>
    <mergeCell ref="I2:I3"/>
  </mergeCells>
  <phoneticPr fontId="11" type="noConversion"/>
  <pageMargins left="0.75000000000000011" right="0.75000000000000011" top="1" bottom="1" header="0.5" footer="0.5"/>
  <pageSetup scale="77" orientation="landscape" horizontalDpi="4294967292" verticalDpi="429496729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35"/>
  <sheetViews>
    <sheetView tabSelected="1" view="pageLayout" workbookViewId="0">
      <selection sqref="A1:I1"/>
    </sheetView>
  </sheetViews>
  <sheetFormatPr baseColWidth="10" defaultRowHeight="15"/>
  <cols>
    <col min="1" max="1" width="29.83203125" customWidth="1"/>
  </cols>
  <sheetData>
    <row r="1" spans="1:9">
      <c r="A1" s="39" t="s">
        <v>4</v>
      </c>
      <c r="B1" s="39"/>
      <c r="C1" s="39"/>
      <c r="D1" s="39"/>
      <c r="E1" s="39"/>
      <c r="F1" s="39"/>
      <c r="G1" s="39"/>
      <c r="H1" s="39"/>
      <c r="I1" s="39"/>
    </row>
    <row r="2" spans="1:9">
      <c r="A2" s="55" t="s">
        <v>14</v>
      </c>
      <c r="B2" s="42" t="s">
        <v>15</v>
      </c>
      <c r="C2" s="42" t="s">
        <v>16</v>
      </c>
      <c r="D2" s="42"/>
      <c r="E2" s="42"/>
      <c r="F2" s="42"/>
      <c r="G2" s="42" t="s">
        <v>17</v>
      </c>
      <c r="H2" s="42" t="s">
        <v>18</v>
      </c>
      <c r="I2" s="42" t="s">
        <v>19</v>
      </c>
    </row>
    <row r="3" spans="1:9" ht="35" customHeight="1">
      <c r="A3" s="55"/>
      <c r="B3" s="42"/>
      <c r="C3" s="20" t="s">
        <v>20</v>
      </c>
      <c r="D3" s="20" t="s">
        <v>21</v>
      </c>
      <c r="E3" s="20" t="s">
        <v>22</v>
      </c>
      <c r="F3" s="20" t="s">
        <v>12</v>
      </c>
      <c r="G3" s="42"/>
      <c r="H3" s="42"/>
      <c r="I3" s="42"/>
    </row>
    <row r="4" spans="1:9">
      <c r="A4" s="15" t="s">
        <v>8</v>
      </c>
      <c r="B4" s="16">
        <v>4</v>
      </c>
      <c r="C4" s="31">
        <v>0</v>
      </c>
      <c r="D4" s="31">
        <v>0</v>
      </c>
      <c r="E4" s="31"/>
      <c r="F4" s="16">
        <f>SUM(C4:D4)</f>
        <v>0</v>
      </c>
      <c r="G4" s="31">
        <v>4</v>
      </c>
      <c r="H4" s="16">
        <f>SUM(G4+C4)</f>
        <v>4</v>
      </c>
      <c r="I4" s="33">
        <f>(H4/((B4/7)*7))</f>
        <v>1</v>
      </c>
    </row>
    <row r="5" spans="1:9">
      <c r="A5" s="17" t="s">
        <v>24</v>
      </c>
      <c r="B5" s="16">
        <v>7</v>
      </c>
      <c r="C5" s="31">
        <v>0</v>
      </c>
      <c r="D5" s="31">
        <v>4</v>
      </c>
      <c r="E5" s="31">
        <v>3</v>
      </c>
      <c r="F5" s="16">
        <f t="shared" ref="F5:F33" si="0">SUM(C5:D5)</f>
        <v>4</v>
      </c>
      <c r="G5" s="31">
        <v>13</v>
      </c>
      <c r="H5" s="16">
        <f t="shared" ref="H5:H33" si="1">SUM(G5+C5)</f>
        <v>13</v>
      </c>
      <c r="I5" s="33">
        <f t="shared" ref="I5:I33" si="2">(H5/((B5/7)*7))</f>
        <v>1.8571428571428572</v>
      </c>
    </row>
    <row r="6" spans="1:9">
      <c r="A6" s="17" t="s">
        <v>25</v>
      </c>
      <c r="B6" s="16">
        <v>5</v>
      </c>
      <c r="C6" s="31">
        <v>3</v>
      </c>
      <c r="D6" s="31">
        <v>39</v>
      </c>
      <c r="E6" s="31">
        <v>40</v>
      </c>
      <c r="F6" s="16">
        <f t="shared" si="0"/>
        <v>42</v>
      </c>
      <c r="G6" s="31">
        <v>4</v>
      </c>
      <c r="H6" s="16">
        <f t="shared" si="1"/>
        <v>7</v>
      </c>
      <c r="I6" s="33">
        <f t="shared" si="2"/>
        <v>1.4</v>
      </c>
    </row>
    <row r="7" spans="1:9">
      <c r="A7" s="17" t="s">
        <v>26</v>
      </c>
      <c r="B7" s="16">
        <v>5</v>
      </c>
      <c r="C7" s="31">
        <v>0</v>
      </c>
      <c r="D7" s="31">
        <v>8</v>
      </c>
      <c r="E7" s="31">
        <v>5</v>
      </c>
      <c r="F7" s="16">
        <f t="shared" si="0"/>
        <v>8</v>
      </c>
      <c r="G7" s="31">
        <v>7</v>
      </c>
      <c r="H7" s="16">
        <f t="shared" si="1"/>
        <v>7</v>
      </c>
      <c r="I7" s="33">
        <f t="shared" si="2"/>
        <v>1.4</v>
      </c>
    </row>
    <row r="8" spans="1:9">
      <c r="A8" s="17" t="s">
        <v>50</v>
      </c>
      <c r="B8" s="16">
        <v>6</v>
      </c>
      <c r="C8" s="31">
        <v>1</v>
      </c>
      <c r="D8" s="31">
        <v>0</v>
      </c>
      <c r="E8" s="31"/>
      <c r="F8" s="16">
        <f t="shared" si="0"/>
        <v>1</v>
      </c>
      <c r="G8" s="31">
        <v>10</v>
      </c>
      <c r="H8" s="16">
        <f t="shared" si="1"/>
        <v>11</v>
      </c>
      <c r="I8" s="33">
        <f t="shared" si="2"/>
        <v>1.8333333333333333</v>
      </c>
    </row>
    <row r="9" spans="1:9">
      <c r="A9" s="17" t="s">
        <v>27</v>
      </c>
      <c r="B9" s="16">
        <v>3</v>
      </c>
      <c r="C9" s="31">
        <v>0</v>
      </c>
      <c r="D9" s="31">
        <v>6</v>
      </c>
      <c r="E9" s="31">
        <v>6</v>
      </c>
      <c r="F9" s="16">
        <f t="shared" si="0"/>
        <v>6</v>
      </c>
      <c r="G9" s="31">
        <v>6</v>
      </c>
      <c r="H9" s="16">
        <f t="shared" si="1"/>
        <v>6</v>
      </c>
      <c r="I9" s="33">
        <f t="shared" si="2"/>
        <v>2</v>
      </c>
    </row>
    <row r="10" spans="1:9">
      <c r="A10" s="17" t="s">
        <v>28</v>
      </c>
      <c r="B10" s="16">
        <v>3</v>
      </c>
      <c r="C10" s="31">
        <v>0</v>
      </c>
      <c r="D10" s="31">
        <v>0</v>
      </c>
      <c r="E10" s="31"/>
      <c r="F10" s="16">
        <f t="shared" si="0"/>
        <v>0</v>
      </c>
      <c r="G10" s="31">
        <v>8</v>
      </c>
      <c r="H10" s="16">
        <f t="shared" si="1"/>
        <v>8</v>
      </c>
      <c r="I10" s="33">
        <f t="shared" si="2"/>
        <v>2.6666666666666665</v>
      </c>
    </row>
    <row r="11" spans="1:9">
      <c r="A11" s="17" t="s">
        <v>47</v>
      </c>
      <c r="B11" s="16">
        <v>8</v>
      </c>
      <c r="C11" s="31">
        <v>7</v>
      </c>
      <c r="D11" s="31">
        <v>41</v>
      </c>
      <c r="E11" s="31">
        <v>42</v>
      </c>
      <c r="F11" s="16">
        <f t="shared" si="0"/>
        <v>48</v>
      </c>
      <c r="G11" s="31">
        <v>26</v>
      </c>
      <c r="H11" s="16">
        <f t="shared" si="1"/>
        <v>33</v>
      </c>
      <c r="I11" s="33">
        <f t="shared" si="2"/>
        <v>4.125</v>
      </c>
    </row>
    <row r="12" spans="1:9">
      <c r="A12" s="17" t="s">
        <v>41</v>
      </c>
      <c r="B12" s="16">
        <v>3</v>
      </c>
      <c r="C12" s="31">
        <v>0</v>
      </c>
      <c r="D12" s="31">
        <v>6</v>
      </c>
      <c r="E12" s="31">
        <v>6</v>
      </c>
      <c r="F12" s="16">
        <f t="shared" si="0"/>
        <v>6</v>
      </c>
      <c r="G12" s="31">
        <v>7</v>
      </c>
      <c r="H12" s="16">
        <f t="shared" si="1"/>
        <v>7</v>
      </c>
      <c r="I12" s="33">
        <f t="shared" si="2"/>
        <v>2.3333333333333335</v>
      </c>
    </row>
    <row r="13" spans="1:9">
      <c r="A13" s="17" t="s">
        <v>45</v>
      </c>
      <c r="B13" s="16">
        <v>3</v>
      </c>
      <c r="C13" s="31">
        <v>0</v>
      </c>
      <c r="D13" s="31">
        <v>2</v>
      </c>
      <c r="E13" s="31">
        <v>2</v>
      </c>
      <c r="F13" s="16">
        <f t="shared" si="0"/>
        <v>2</v>
      </c>
      <c r="G13" s="31">
        <v>4</v>
      </c>
      <c r="H13" s="16">
        <f t="shared" si="1"/>
        <v>4</v>
      </c>
      <c r="I13" s="33">
        <f t="shared" si="2"/>
        <v>1.3333333333333333</v>
      </c>
    </row>
    <row r="14" spans="1:9">
      <c r="A14" s="17" t="s">
        <v>46</v>
      </c>
      <c r="B14" s="16">
        <v>9</v>
      </c>
      <c r="C14" s="31">
        <v>26</v>
      </c>
      <c r="D14" s="31">
        <v>81</v>
      </c>
      <c r="E14" s="31">
        <v>85</v>
      </c>
      <c r="F14" s="16">
        <f t="shared" si="0"/>
        <v>107</v>
      </c>
      <c r="G14" s="31">
        <v>17</v>
      </c>
      <c r="H14" s="16">
        <f t="shared" si="1"/>
        <v>43</v>
      </c>
      <c r="I14" s="33">
        <f t="shared" si="2"/>
        <v>4.7777777777777777</v>
      </c>
    </row>
    <row r="15" spans="1:9">
      <c r="A15" s="17" t="s">
        <v>48</v>
      </c>
      <c r="B15" s="16">
        <v>6</v>
      </c>
      <c r="C15" s="31">
        <v>0</v>
      </c>
      <c r="D15" s="31">
        <v>10</v>
      </c>
      <c r="E15" s="31">
        <v>2</v>
      </c>
      <c r="F15" s="16">
        <f t="shared" si="0"/>
        <v>10</v>
      </c>
      <c r="G15" s="31">
        <v>10</v>
      </c>
      <c r="H15" s="16">
        <f t="shared" si="1"/>
        <v>10</v>
      </c>
      <c r="I15" s="33">
        <f t="shared" si="2"/>
        <v>1.6666666666666667</v>
      </c>
    </row>
    <row r="16" spans="1:9">
      <c r="A16" s="17" t="s">
        <v>52</v>
      </c>
      <c r="B16" s="16">
        <v>4</v>
      </c>
      <c r="C16" s="31">
        <v>0</v>
      </c>
      <c r="D16" s="31">
        <v>12</v>
      </c>
      <c r="E16" s="31">
        <v>12</v>
      </c>
      <c r="F16" s="16">
        <f t="shared" si="0"/>
        <v>12</v>
      </c>
      <c r="G16" s="31">
        <v>6</v>
      </c>
      <c r="H16" s="16">
        <f t="shared" si="1"/>
        <v>6</v>
      </c>
      <c r="I16" s="33">
        <f t="shared" si="2"/>
        <v>1.5</v>
      </c>
    </row>
    <row r="17" spans="1:9">
      <c r="A17" s="17" t="s">
        <v>29</v>
      </c>
      <c r="B17" s="16">
        <v>3</v>
      </c>
      <c r="C17" s="31">
        <v>0</v>
      </c>
      <c r="D17" s="31">
        <v>0</v>
      </c>
      <c r="E17" s="31"/>
      <c r="F17" s="16">
        <f t="shared" si="0"/>
        <v>0</v>
      </c>
      <c r="G17" s="31">
        <v>1</v>
      </c>
      <c r="H17" s="16">
        <f t="shared" si="1"/>
        <v>1</v>
      </c>
      <c r="I17" s="33">
        <f t="shared" si="2"/>
        <v>0.33333333333333331</v>
      </c>
    </row>
    <row r="18" spans="1:9">
      <c r="A18" s="17" t="s">
        <v>53</v>
      </c>
      <c r="B18" s="16">
        <v>4</v>
      </c>
      <c r="C18" s="31">
        <v>0</v>
      </c>
      <c r="D18" s="31">
        <v>0</v>
      </c>
      <c r="E18" s="31"/>
      <c r="F18" s="16">
        <f t="shared" si="0"/>
        <v>0</v>
      </c>
      <c r="G18" s="31">
        <v>3</v>
      </c>
      <c r="H18" s="16">
        <f t="shared" si="1"/>
        <v>3</v>
      </c>
      <c r="I18" s="33">
        <f t="shared" si="2"/>
        <v>0.75</v>
      </c>
    </row>
    <row r="19" spans="1:9">
      <c r="A19" s="17" t="s">
        <v>30</v>
      </c>
      <c r="B19" s="16">
        <v>5</v>
      </c>
      <c r="C19" s="31">
        <v>0</v>
      </c>
      <c r="D19" s="31">
        <v>13</v>
      </c>
      <c r="E19" s="31">
        <v>13</v>
      </c>
      <c r="F19" s="16">
        <f t="shared" si="0"/>
        <v>13</v>
      </c>
      <c r="G19" s="31">
        <v>10</v>
      </c>
      <c r="H19" s="16">
        <f t="shared" si="1"/>
        <v>10</v>
      </c>
      <c r="I19" s="33">
        <f t="shared" si="2"/>
        <v>2</v>
      </c>
    </row>
    <row r="20" spans="1:9">
      <c r="A20" s="17" t="s">
        <v>31</v>
      </c>
      <c r="B20" s="16">
        <v>3</v>
      </c>
      <c r="C20" s="31">
        <v>0</v>
      </c>
      <c r="D20" s="31">
        <v>0</v>
      </c>
      <c r="E20" s="31"/>
      <c r="F20" s="16">
        <f>SUM(C20:D20)</f>
        <v>0</v>
      </c>
      <c r="G20" s="31">
        <v>3</v>
      </c>
      <c r="H20" s="16">
        <f t="shared" si="1"/>
        <v>3</v>
      </c>
      <c r="I20" s="33">
        <f t="shared" si="2"/>
        <v>1</v>
      </c>
    </row>
    <row r="21" spans="1:9">
      <c r="A21" s="17" t="s">
        <v>32</v>
      </c>
      <c r="B21" s="16">
        <v>3</v>
      </c>
      <c r="C21" s="31">
        <v>0</v>
      </c>
      <c r="D21" s="31">
        <v>4</v>
      </c>
      <c r="E21" s="31"/>
      <c r="F21" s="16">
        <f t="shared" si="0"/>
        <v>4</v>
      </c>
      <c r="G21" s="31">
        <v>5</v>
      </c>
      <c r="H21" s="16">
        <f t="shared" si="1"/>
        <v>5</v>
      </c>
      <c r="I21" s="33">
        <f t="shared" si="2"/>
        <v>1.6666666666666667</v>
      </c>
    </row>
    <row r="22" spans="1:9">
      <c r="A22" s="17" t="s">
        <v>9</v>
      </c>
      <c r="B22" s="16">
        <v>14</v>
      </c>
      <c r="C22" s="31">
        <v>19</v>
      </c>
      <c r="D22" s="31">
        <v>95</v>
      </c>
      <c r="E22" s="31">
        <v>76</v>
      </c>
      <c r="F22" s="16">
        <f t="shared" si="0"/>
        <v>114</v>
      </c>
      <c r="G22" s="31">
        <v>35</v>
      </c>
      <c r="H22" s="16">
        <f t="shared" si="1"/>
        <v>54</v>
      </c>
      <c r="I22" s="33">
        <f t="shared" si="2"/>
        <v>3.8571428571428572</v>
      </c>
    </row>
    <row r="23" spans="1:9">
      <c r="A23" s="17" t="s">
        <v>34</v>
      </c>
      <c r="B23" s="16">
        <v>7</v>
      </c>
      <c r="C23" s="31">
        <v>1</v>
      </c>
      <c r="D23" s="31">
        <v>19</v>
      </c>
      <c r="E23" s="31">
        <v>18</v>
      </c>
      <c r="F23" s="16">
        <f t="shared" si="0"/>
        <v>20</v>
      </c>
      <c r="G23" s="31">
        <v>15</v>
      </c>
      <c r="H23" s="16">
        <f t="shared" si="1"/>
        <v>16</v>
      </c>
      <c r="I23" s="33">
        <f t="shared" si="2"/>
        <v>2.2857142857142856</v>
      </c>
    </row>
    <row r="24" spans="1:9">
      <c r="A24" s="17" t="s">
        <v>51</v>
      </c>
      <c r="B24" s="16">
        <v>5</v>
      </c>
      <c r="C24" s="31">
        <v>0</v>
      </c>
      <c r="D24" s="31">
        <v>0</v>
      </c>
      <c r="E24" s="31"/>
      <c r="F24" s="16">
        <f t="shared" si="0"/>
        <v>0</v>
      </c>
      <c r="G24" s="31">
        <v>12</v>
      </c>
      <c r="H24" s="16">
        <f t="shared" si="1"/>
        <v>12</v>
      </c>
      <c r="I24" s="33">
        <f t="shared" si="2"/>
        <v>2.4</v>
      </c>
    </row>
    <row r="25" spans="1:9">
      <c r="A25" s="17" t="s">
        <v>40</v>
      </c>
      <c r="B25" s="16">
        <v>3</v>
      </c>
      <c r="C25" s="31">
        <v>0</v>
      </c>
      <c r="D25" s="31">
        <v>4</v>
      </c>
      <c r="E25" s="31">
        <v>3</v>
      </c>
      <c r="F25" s="16">
        <f t="shared" si="0"/>
        <v>4</v>
      </c>
      <c r="G25" s="31">
        <v>2</v>
      </c>
      <c r="H25" s="16">
        <f t="shared" si="1"/>
        <v>2</v>
      </c>
      <c r="I25" s="33">
        <f t="shared" si="2"/>
        <v>0.66666666666666663</v>
      </c>
    </row>
    <row r="26" spans="1:9">
      <c r="A26" s="17" t="s">
        <v>43</v>
      </c>
      <c r="B26" s="16">
        <v>35</v>
      </c>
      <c r="C26" s="31">
        <v>8</v>
      </c>
      <c r="D26" s="35">
        <v>33</v>
      </c>
      <c r="E26" s="31">
        <v>34</v>
      </c>
      <c r="F26" s="16">
        <f t="shared" si="0"/>
        <v>41</v>
      </c>
      <c r="G26" s="31">
        <v>67</v>
      </c>
      <c r="H26" s="16">
        <f t="shared" si="1"/>
        <v>75</v>
      </c>
      <c r="I26" s="33">
        <f t="shared" si="2"/>
        <v>2.1428571428571428</v>
      </c>
    </row>
    <row r="27" spans="1:9">
      <c r="A27" s="17" t="s">
        <v>35</v>
      </c>
      <c r="B27" s="31">
        <v>7</v>
      </c>
      <c r="C27" s="31">
        <v>0</v>
      </c>
      <c r="D27" s="35">
        <v>15</v>
      </c>
      <c r="E27" s="31">
        <v>15</v>
      </c>
      <c r="F27" s="16">
        <f t="shared" si="0"/>
        <v>15</v>
      </c>
      <c r="G27" s="31">
        <v>11</v>
      </c>
      <c r="H27" s="16">
        <f t="shared" si="1"/>
        <v>11</v>
      </c>
      <c r="I27" s="33">
        <f t="shared" si="2"/>
        <v>1.5714285714285714</v>
      </c>
    </row>
    <row r="28" spans="1:9">
      <c r="A28" s="17" t="s">
        <v>49</v>
      </c>
      <c r="B28" s="16">
        <v>7</v>
      </c>
      <c r="C28" s="31">
        <v>0</v>
      </c>
      <c r="D28" s="35">
        <v>14</v>
      </c>
      <c r="E28" s="31">
        <v>10</v>
      </c>
      <c r="F28" s="16">
        <f t="shared" si="0"/>
        <v>14</v>
      </c>
      <c r="G28" s="31">
        <v>15</v>
      </c>
      <c r="H28" s="16">
        <f t="shared" si="1"/>
        <v>15</v>
      </c>
      <c r="I28" s="33">
        <f t="shared" si="2"/>
        <v>2.1428571428571428</v>
      </c>
    </row>
    <row r="29" spans="1:9">
      <c r="A29" s="17" t="s">
        <v>44</v>
      </c>
      <c r="B29" s="16">
        <v>18</v>
      </c>
      <c r="C29" s="31">
        <v>10</v>
      </c>
      <c r="D29" s="35">
        <v>37</v>
      </c>
      <c r="E29" s="31">
        <v>47</v>
      </c>
      <c r="F29" s="16">
        <f>SUM(C29:D29)</f>
        <v>47</v>
      </c>
      <c r="G29" s="31">
        <v>49</v>
      </c>
      <c r="H29" s="16">
        <f t="shared" si="1"/>
        <v>59</v>
      </c>
      <c r="I29" s="33">
        <f t="shared" si="2"/>
        <v>3.2777777777777777</v>
      </c>
    </row>
    <row r="30" spans="1:9">
      <c r="A30" s="17" t="s">
        <v>36</v>
      </c>
      <c r="B30" s="16">
        <v>5</v>
      </c>
      <c r="C30" s="32">
        <v>0</v>
      </c>
      <c r="D30" s="31">
        <v>21</v>
      </c>
      <c r="E30" s="31">
        <v>3</v>
      </c>
      <c r="F30" s="16">
        <f t="shared" si="0"/>
        <v>21</v>
      </c>
      <c r="G30" s="31">
        <v>3</v>
      </c>
      <c r="H30" s="16">
        <f t="shared" si="1"/>
        <v>3</v>
      </c>
      <c r="I30" s="33">
        <f t="shared" si="2"/>
        <v>0.6</v>
      </c>
    </row>
    <row r="31" spans="1:9">
      <c r="A31" s="17" t="s">
        <v>37</v>
      </c>
      <c r="B31" s="16">
        <v>5</v>
      </c>
      <c r="C31" s="32">
        <v>0</v>
      </c>
      <c r="D31" s="31">
        <v>12</v>
      </c>
      <c r="E31" s="31"/>
      <c r="F31" s="16">
        <f t="shared" si="0"/>
        <v>12</v>
      </c>
      <c r="G31" s="31">
        <v>8</v>
      </c>
      <c r="H31" s="16">
        <f t="shared" si="1"/>
        <v>8</v>
      </c>
      <c r="I31" s="33">
        <f t="shared" si="2"/>
        <v>1.6</v>
      </c>
    </row>
    <row r="32" spans="1:9">
      <c r="A32" s="17" t="s">
        <v>38</v>
      </c>
      <c r="B32" s="16">
        <v>3</v>
      </c>
      <c r="C32" s="32">
        <v>1</v>
      </c>
      <c r="D32" s="31">
        <v>2</v>
      </c>
      <c r="E32" s="31">
        <v>3</v>
      </c>
      <c r="F32" s="16">
        <f t="shared" si="0"/>
        <v>3</v>
      </c>
      <c r="G32" s="31">
        <v>4</v>
      </c>
      <c r="H32" s="16">
        <f t="shared" si="1"/>
        <v>5</v>
      </c>
      <c r="I32" s="33">
        <f t="shared" si="2"/>
        <v>1.6666666666666667</v>
      </c>
    </row>
    <row r="33" spans="1:9">
      <c r="A33" s="17" t="s">
        <v>39</v>
      </c>
      <c r="B33" s="16">
        <v>57</v>
      </c>
      <c r="C33" s="31">
        <v>1</v>
      </c>
      <c r="D33" s="31">
        <v>0</v>
      </c>
      <c r="E33" s="36"/>
      <c r="F33" s="16">
        <f t="shared" si="0"/>
        <v>1</v>
      </c>
      <c r="G33" s="31">
        <v>129</v>
      </c>
      <c r="H33" s="16">
        <f t="shared" si="1"/>
        <v>130</v>
      </c>
      <c r="I33" s="33">
        <f t="shared" si="2"/>
        <v>2.2807017543859649</v>
      </c>
    </row>
    <row r="34" spans="1:9">
      <c r="A34" s="18" t="s">
        <v>13</v>
      </c>
      <c r="B34" s="19"/>
      <c r="C34" s="19">
        <f t="shared" ref="C34:H34" si="3">SUM(C4:C33)</f>
        <v>77</v>
      </c>
      <c r="D34" s="19">
        <f t="shared" si="3"/>
        <v>478</v>
      </c>
      <c r="E34" s="16">
        <f t="shared" si="3"/>
        <v>425</v>
      </c>
      <c r="F34" s="19">
        <f t="shared" si="3"/>
        <v>555</v>
      </c>
      <c r="G34" s="19">
        <f t="shared" si="3"/>
        <v>494</v>
      </c>
      <c r="H34" s="19">
        <f t="shared" si="3"/>
        <v>571</v>
      </c>
      <c r="I34" s="33"/>
    </row>
    <row r="35" spans="1:9" ht="39" customHeight="1">
      <c r="A35" s="53" t="s">
        <v>11</v>
      </c>
      <c r="B35" s="54"/>
      <c r="C35" s="54"/>
      <c r="D35" s="54"/>
      <c r="E35" s="54"/>
      <c r="F35" s="54"/>
      <c r="G35" s="54"/>
      <c r="H35" s="54"/>
      <c r="I35" s="54"/>
    </row>
  </sheetData>
  <mergeCells count="8">
    <mergeCell ref="A35:I35"/>
    <mergeCell ref="A1:I1"/>
    <mergeCell ref="A2:A3"/>
    <mergeCell ref="B2:B3"/>
    <mergeCell ref="C2:F2"/>
    <mergeCell ref="G2:G3"/>
    <mergeCell ref="H2:H3"/>
    <mergeCell ref="I2:I3"/>
  </mergeCells>
  <phoneticPr fontId="11" type="noConversion"/>
  <pageMargins left="0.75000000000000011" right="0.75000000000000011" top="1" bottom="1" header="0.5" footer="0.5"/>
  <pageSetup scale="81" orientation="landscape"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Total</vt:lpstr>
      <vt:lpstr>September</vt:lpstr>
      <vt:lpstr>October</vt:lpstr>
      <vt:lpstr>November</vt:lpstr>
      <vt:lpstr>December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 ELN ELN</dc:creator>
  <cp:lastModifiedBy>Sunni Nishimura</cp:lastModifiedBy>
  <cp:lastPrinted>2013-08-27T19:00:04Z</cp:lastPrinted>
  <dcterms:created xsi:type="dcterms:W3CDTF">2012-10-01T19:34:07Z</dcterms:created>
  <dcterms:modified xsi:type="dcterms:W3CDTF">2013-08-27T19:14:16Z</dcterms:modified>
</cp:coreProperties>
</file>